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výsledky DIVADLO 2020" sheetId="1" r:id="rId1"/>
  </sheets>
  <definedNames>
    <definedName name="_Hlk23535859" localSheetId="0">'výsledky DIVADLO 2020'!#REF!</definedName>
  </definedNames>
  <calcPr calcId="145621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0" i="1" l="1"/>
  <c r="E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<sst xmlns="http://schemas.openxmlformats.org/spreadsheetml/2006/main" count="205" uniqueCount="133">
  <si>
    <t>Divadlo 2020 (mimořádná výzva k minimalizaci dopadů pandemie koronaviru COVID-19 na sektor kultury)</t>
  </si>
  <si>
    <t>Covid-19 2020, mimořádné dotační řízení</t>
  </si>
  <si>
    <t>NÁZEV ŽADATELE</t>
  </si>
  <si>
    <t>NÁZEV PROJEKTU</t>
  </si>
  <si>
    <t>právní subj.</t>
  </si>
  <si>
    <t>Náklady</t>
  </si>
  <si>
    <r>
      <rPr>
        <b/>
        <sz val="9"/>
        <color rgb="FFC00000"/>
        <rFont val="Calibri"/>
        <family val="2"/>
        <charset val="238"/>
      </rPr>
      <t xml:space="preserve">Požadavek Covid </t>
    </r>
    <r>
      <rPr>
        <b/>
        <sz val="12"/>
        <color rgb="FFC00000"/>
        <rFont val="Calibri"/>
        <family val="2"/>
        <charset val="238"/>
      </rPr>
      <t>2020</t>
    </r>
  </si>
  <si>
    <t>Předchozí dotace v roce</t>
  </si>
  <si>
    <t>Projekt</t>
  </si>
  <si>
    <t>Navržená dotace</t>
  </si>
  <si>
    <t>A studio Rubín</t>
  </si>
  <si>
    <t>A studio Rubín 2020 mimořádná podpora</t>
  </si>
  <si>
    <t>o.p.s.</t>
  </si>
  <si>
    <t>2020 + 2019 + 2018</t>
  </si>
  <si>
    <t>celoroční činnost</t>
  </si>
  <si>
    <t>art4rent</t>
  </si>
  <si>
    <t>Mizikál NE/FORMÁLNÍ</t>
  </si>
  <si>
    <t>z.s.</t>
  </si>
  <si>
    <t>2019 (240.000,-)</t>
  </si>
  <si>
    <t>Oživení umělecké tradice</t>
  </si>
  <si>
    <t>ArtProm</t>
  </si>
  <si>
    <t>Divadelní festival Za dveřmi 2020 - celoroční + zimní edice</t>
  </si>
  <si>
    <t>s.r.o.</t>
  </si>
  <si>
    <t>2019 (350tis), 2019 (100tis)festival Za dveřmi</t>
  </si>
  <si>
    <t>Bezhlaví</t>
  </si>
  <si>
    <t>Celoroční činnopst Spitfire Company v roce 2020</t>
  </si>
  <si>
    <t>Buchty a loutky</t>
  </si>
  <si>
    <t>Buchty a loutky činnost</t>
  </si>
  <si>
    <t>2018 (600tis), 2019 (680tis)</t>
  </si>
  <si>
    <t>BuranTeatr</t>
  </si>
  <si>
    <t>Dofinancování celoroční činnosti z důvodu výpadku nerealizovanýcn výnosů</t>
  </si>
  <si>
    <t>Centrum MANA</t>
  </si>
  <si>
    <t>Vršovické divadlo - ztráty 03-06/2020</t>
  </si>
  <si>
    <t>2018 (30tis)</t>
  </si>
  <si>
    <t>projekt: Země česká</t>
  </si>
  <si>
    <t>Cirk La Putyka</t>
  </si>
  <si>
    <t>Cirk La Putyka 2020 - Covid 2019</t>
  </si>
  <si>
    <t>Člověk na hranici</t>
  </si>
  <si>
    <t>30. Mezinárodní divadelní festival BEZ HRANIC/BEZ GRANIC</t>
  </si>
  <si>
    <t>2019 (140tis)</t>
  </si>
  <si>
    <t>29. Mezinárodní festival…</t>
  </si>
  <si>
    <t>DEAI (Setkání)</t>
  </si>
  <si>
    <t>Divadlo NoD v roce 2020</t>
  </si>
  <si>
    <t>2020 + 2018</t>
  </si>
  <si>
    <t>Depresivní děti touží po penězích</t>
  </si>
  <si>
    <t>Depresivní děti touží po penězích - dofinancování grantu 2020</t>
  </si>
  <si>
    <t>Divadelní společnost Petra Bezruče</t>
  </si>
  <si>
    <t>Viktor Fischl: DVORNÍ ŠAŠCI</t>
  </si>
  <si>
    <t>2020 (200tis a 190tis), 2019 (180tis a 175tis), 2018(180tis a 185tis)</t>
  </si>
  <si>
    <t>Divadlo Archa</t>
  </si>
  <si>
    <t>Divadlo Archa 2020 - celoroční činnost při pandemii covidu-19</t>
  </si>
  <si>
    <t>Divadlo Bolka Polívky</t>
  </si>
  <si>
    <t>S láskou Mary</t>
  </si>
  <si>
    <t>2018 (100tis), 2019 (85tis)</t>
  </si>
  <si>
    <t>Hostování v Londýně, P.Seriš: Pozemšťan</t>
  </si>
  <si>
    <t>Divadlo bratří Formanů</t>
  </si>
  <si>
    <t>DEADTOWN</t>
  </si>
  <si>
    <t>2020 + 2019</t>
  </si>
  <si>
    <t>festival Aréna</t>
  </si>
  <si>
    <t>Divadlo Continuo</t>
  </si>
  <si>
    <t>Divadlo Continuo - Sezóna 2020</t>
  </si>
  <si>
    <t>Divadlo Kámen</t>
  </si>
  <si>
    <t>Divadlo Kámen 2020 - záchranný balíček</t>
  </si>
  <si>
    <t>2020 (90tis)</t>
  </si>
  <si>
    <t>Divadlo LETÍ</t>
  </si>
  <si>
    <t>Divadlo LETÍ covid</t>
  </si>
  <si>
    <t>Divadlo Tramtárie</t>
  </si>
  <si>
    <t>Celoroční činnost Divadla Tramtárie</t>
  </si>
  <si>
    <t>z.ú.</t>
  </si>
  <si>
    <t>2018 (100tis)</t>
  </si>
  <si>
    <t xml:space="preserve">Divadlo Viola </t>
  </si>
  <si>
    <t>Dokončení realizace dramaturgického plánu Divadlo Viola 2020</t>
  </si>
  <si>
    <t>2019 (150tisú, 2018(100tis)</t>
  </si>
  <si>
    <t xml:space="preserve">Divadlo v Řeznické </t>
  </si>
  <si>
    <t>Mimořádná dotace na částečné pokrytí nákladů činnosti Divadla v Řeznické spojených v souvislosti s pandemií COVID 19 se ztrátami v oblasti personální, provozní, služeb, vstupného apod.</t>
  </si>
  <si>
    <t>2019 (300tis)</t>
  </si>
  <si>
    <t>Projekt Sejdeme se pod vocasem;</t>
  </si>
  <si>
    <t>Divadlo X10</t>
  </si>
  <si>
    <t>Producentský dům Divadlo X10, (kompenzace opatření v rámci epidemio Covid-19)</t>
  </si>
  <si>
    <t>Geisslers Hofcomoedianten</t>
  </si>
  <si>
    <t>Celoroční inscenační čínnost souboru Geisslers Hofcomoedianten</t>
  </si>
  <si>
    <t>Jatka 78</t>
  </si>
  <si>
    <t>Jatka 78 a minimalizace dopadů pandemie COVID-19</t>
  </si>
  <si>
    <t>Live Performance Bazaar</t>
  </si>
  <si>
    <t>BAZAAR FESTIVAL 2020 - Návrat superhrdinek</t>
  </si>
  <si>
    <t>2020 (220tis tanec, 250tis divadlo), 2019 (360tis divadlo+tanec), předchozí roky jako MOTUS</t>
  </si>
  <si>
    <t>vždy náklady na festival</t>
  </si>
  <si>
    <t>Meetfactory</t>
  </si>
  <si>
    <t>Divadelní dramaturgie Meetfactory</t>
  </si>
  <si>
    <t>Opera Povera</t>
  </si>
  <si>
    <t>Stephen McNeff - Beyond The Garden</t>
  </si>
  <si>
    <t>2019 (150tis)</t>
  </si>
  <si>
    <t>Projekt Ana Sokolovic - Love Songs</t>
  </si>
  <si>
    <t>Produkční skupina ART GATE</t>
  </si>
  <si>
    <t>ART GATE 2020</t>
  </si>
  <si>
    <t>2020 (500tis)</t>
  </si>
  <si>
    <t>Celoroční činnost</t>
  </si>
  <si>
    <t>Sixhouses</t>
  </si>
  <si>
    <t>Jan Mocek: Celoroční kontinuální činnost 2020</t>
  </si>
  <si>
    <t>2020 + 2019, 2018</t>
  </si>
  <si>
    <t>Celoroční činnost + projekt k 100 letům</t>
  </si>
  <si>
    <t>Spolek Kašpar</t>
  </si>
  <si>
    <t>Celoroční činnost spolku Kašpar - dofinancování covid</t>
  </si>
  <si>
    <t>Studio DAMÚZA</t>
  </si>
  <si>
    <t>Činnost Studia DAMÚZA  o.p.s. 2020</t>
  </si>
  <si>
    <t>Tygr v tísni</t>
  </si>
  <si>
    <t>Tygr v tísni 2020 - dofinancování</t>
  </si>
  <si>
    <t>VILA Štvanice 2020 - dofinancování</t>
  </si>
  <si>
    <t>Vosto5</t>
  </si>
  <si>
    <t>Divadlo Vosto5 - celoroční činnost 2020</t>
  </si>
  <si>
    <t>United Arts &amp; Co.</t>
  </si>
  <si>
    <t>Celoroční činnost spolku Losers cirque company</t>
  </si>
  <si>
    <t>2020, 2019 + 2018</t>
  </si>
  <si>
    <t>20 celoroční činost, 19 a 18 projekt</t>
  </si>
  <si>
    <t>Zákulisí</t>
  </si>
  <si>
    <t>Venuše ve Švehlovce - dofinancování grantu 2020</t>
  </si>
  <si>
    <t>Každý rok podpořeny 2 jednotlivé insc.</t>
  </si>
  <si>
    <t>podíl z celkových nákladů</t>
  </si>
  <si>
    <t>Zdůvodnění Divadlo Bolka Polívky</t>
  </si>
  <si>
    <t>Zdůvodnění Meetfactory</t>
  </si>
  <si>
    <t xml:space="preserve">Žádost v běžném grantovém řízení byla na nákladovou  částku ve výši 5 133 500,- Kč, požadavek podpory činil 1 927 500,- Kč   (37,5%) a žádost byla podpořena  ve výši 800 000,- Kč.  Současná žádost na dokrytí ztráty v souvislostí s vládními opatřeními </t>
  </si>
  <si>
    <t xml:space="preserve">která odpovídá reálné ztrátě tržeb i případných zvýšených nákladů v souvislosti s hygienickými opatřeními. </t>
  </si>
  <si>
    <t xml:space="preserve">v době pandemie s celkovými náklady téměř totožnými (5 012 847,- Kč) požaduje podporu opět ve srovnatelné ve výši 1 783 847,- Kč (35,6%) bez ohledu na již poskytnutou dotaci MK ČR. </t>
  </si>
  <si>
    <t xml:space="preserve">Požadovaná částka by tedy kryla nejen ztrátu v důsledku pandemie, ale zásadním  způsobem by navyšovala již poskytnutou dotaci, čímž by popřela prvotní rozhodnutí grantové komise o její výši. Z tohoto důvodu je navrhovaná částka 900 000,- Kč, </t>
  </si>
  <si>
    <t>Předložená žádost o pokrytí nákladů v souvislosti s  chybějícími příjmy vzhledem k  vládním opatřením vykazuje rozpočtové nedostatky, a to zejména v oblasti  příjmové. Předložený rozpočet nepočítá s příjmem ze vstupného  z plánovaných šesti repríz 2020.</t>
  </si>
  <si>
    <t>do konce r. 2020. Ačkoliv  je tato skutečnost zmíněna v žádosti, považujeme neuvedení příjmů z prodeje vstupenek a zájezdů za zkreslující v celkovém krytí projektu a z tohoho důvodu navrhuje komise částku 200 000,- Kč, která alespoň částečně</t>
  </si>
  <si>
    <t xml:space="preserve">příjem ze vstupeného  zahrnuje, a to dle uvedených cen vstupenek a alespoň 50% naplněnosti kapacity sálu. </t>
  </si>
  <si>
    <t>Zdůvodnění Opera Povera</t>
  </si>
  <si>
    <t xml:space="preserve">Z tohoto důvodu komise projekt k podpoře nedoporučuje. </t>
  </si>
  <si>
    <t xml:space="preserve">Opera Povera dlouhodobě nerealizuje neziskové projekty na území ČR a celkově nelze hovořit o celoroční  kontinuální neziskové divadlení  činnosti, čímž nesplňuje základní požadavek vyhlášení podpory. Ani doložené zrušení dvou představení v ČR </t>
  </si>
  <si>
    <t xml:space="preserve">inscenace Deník Anny Frankové nelze označit za výraznou změnu či omezení v důsledku vládních opatření k minimalizaci dopadů pandemie. V předloženém projektu není  vyčíslení výpadku výnosů z vlastní činnosti způsobených mimořádným </t>
  </si>
  <si>
    <t>nekoná se</t>
  </si>
  <si>
    <t xml:space="preserve">omezením , tj. ztráty příjmů proti předpokladu. Zároveň je projekt závislý na mezinárodním realizačním týmu, takže jeho realizace  v době opět zhoršující se epidemiologické situace a v době omezování zahraničních kontaktů je velmi nepravděpodobná.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</si>
</sst>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0.00\ %"/>
  </numFmts>
  <fonts count="21" x14ac:knownFonts="1"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1F497D"/>
      <name val="Calibri"/>
      <family val="2"/>
      <charset val="238"/>
    </font>
    <font>
      <b/>
      <sz val="15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C0000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sz val="9"/>
      <color rgb="FF1F497D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C0504D"/>
      <name val="Calibri"/>
      <family val="2"/>
      <charset val="238"/>
    </font>
    <font>
      <b/>
      <sz val="11"/>
      <color rgb="FFC0504D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1F497D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1F497D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C6D9F1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6" fillId="0" borderId="0" applyBorder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164" fontId="5" fillId="0" borderId="5" xfId="0" applyNumberFormat="1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7" xfId="0" applyFont="1" applyBorder="1"/>
    <xf numFmtId="3" fontId="10" fillId="0" borderId="11" xfId="0" applyNumberFormat="1" applyFont="1" applyBorder="1"/>
    <xf numFmtId="165" fontId="11" fillId="2" borderId="12" xfId="0" applyNumberFormat="1" applyFont="1" applyFill="1" applyBorder="1"/>
    <xf numFmtId="3" fontId="11" fillId="3" borderId="7" xfId="0" applyNumberFormat="1" applyFont="1" applyFill="1" applyBorder="1"/>
    <xf numFmtId="3" fontId="11" fillId="3" borderId="12" xfId="0" applyNumberFormat="1" applyFont="1" applyFill="1" applyBorder="1"/>
    <xf numFmtId="0" fontId="12" fillId="0" borderId="0" xfId="0" applyFont="1"/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/>
    <xf numFmtId="3" fontId="13" fillId="0" borderId="11" xfId="0" applyNumberFormat="1" applyFont="1" applyBorder="1"/>
    <xf numFmtId="3" fontId="14" fillId="3" borderId="7" xfId="0" applyNumberFormat="1" applyFont="1" applyFill="1" applyBorder="1"/>
    <xf numFmtId="3" fontId="14" fillId="3" borderId="12" xfId="0" applyNumberFormat="1" applyFont="1" applyFill="1" applyBorder="1"/>
    <xf numFmtId="0" fontId="15" fillId="0" borderId="9" xfId="1" applyFont="1" applyBorder="1" applyAlignment="1" applyProtection="1">
      <alignment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5" xfId="0" applyFont="1" applyBorder="1"/>
    <xf numFmtId="3" fontId="13" fillId="0" borderId="16" xfId="0" applyNumberFormat="1" applyFont="1" applyBorder="1"/>
    <xf numFmtId="0" fontId="13" fillId="0" borderId="0" xfId="0" applyFont="1"/>
    <xf numFmtId="0" fontId="17" fillId="0" borderId="0" xfId="0" applyFont="1"/>
    <xf numFmtId="3" fontId="14" fillId="3" borderId="17" xfId="0" applyNumberFormat="1" applyFont="1" applyFill="1" applyBorder="1"/>
    <xf numFmtId="3" fontId="11" fillId="2" borderId="0" xfId="0" applyNumberFormat="1" applyFont="1" applyFill="1"/>
    <xf numFmtId="3" fontId="14" fillId="2" borderId="0" xfId="0" applyNumberFormat="1" applyFont="1" applyFill="1"/>
    <xf numFmtId="0" fontId="0" fillId="0" borderId="1" xfId="0" applyFont="1" applyBorder="1" applyAlignment="1">
      <alignment horizontal="center" wrapText="1"/>
    </xf>
    <xf numFmtId="3" fontId="18" fillId="3" borderId="12" xfId="0" applyNumberFormat="1" applyFont="1" applyFill="1" applyBorder="1"/>
    <xf numFmtId="3" fontId="9" fillId="4" borderId="9" xfId="0" applyNumberFormat="1" applyFont="1" applyFill="1" applyBorder="1"/>
    <xf numFmtId="3" fontId="1" fillId="4" borderId="9" xfId="0" applyNumberFormat="1" applyFont="1" applyFill="1" applyBorder="1"/>
    <xf numFmtId="3" fontId="9" fillId="4" borderId="0" xfId="0" applyNumberFormat="1" applyFont="1" applyFill="1"/>
    <xf numFmtId="164" fontId="8" fillId="3" borderId="8" xfId="0" applyNumberFormat="1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2" xfId="0" applyFill="1" applyBorder="1"/>
    <xf numFmtId="164" fontId="8" fillId="3" borderId="19" xfId="0" applyNumberFormat="1" applyFont="1" applyFill="1" applyBorder="1" applyAlignment="1">
      <alignment horizontal="center" wrapText="1"/>
    </xf>
    <xf numFmtId="165" fontId="11" fillId="2" borderId="17" xfId="0" applyNumberFormat="1" applyFont="1" applyFill="1" applyBorder="1"/>
    <xf numFmtId="164" fontId="6" fillId="2" borderId="1" xfId="0" applyNumberFormat="1" applyFont="1" applyFill="1" applyBorder="1" applyAlignment="1">
      <alignment horizontal="center" wrapText="1"/>
    </xf>
    <xf numFmtId="3" fontId="11" fillId="2" borderId="20" xfId="0" applyNumberFormat="1" applyFont="1" applyFill="1" applyBorder="1"/>
    <xf numFmtId="3" fontId="11" fillId="2" borderId="19" xfId="0" applyNumberFormat="1" applyFont="1" applyFill="1" applyBorder="1"/>
    <xf numFmtId="3" fontId="11" fillId="2" borderId="21" xfId="0" applyNumberFormat="1" applyFont="1" applyFill="1" applyBorder="1"/>
    <xf numFmtId="3" fontId="11" fillId="2" borderId="22" xfId="0" applyNumberFormat="1" applyFont="1" applyFill="1" applyBorder="1"/>
    <xf numFmtId="0" fontId="4" fillId="0" borderId="6" xfId="0" applyFont="1" applyBorder="1"/>
    <xf numFmtId="0" fontId="0" fillId="0" borderId="4" xfId="0" applyBorder="1"/>
    <xf numFmtId="0" fontId="2" fillId="0" borderId="4" xfId="0" applyFont="1" applyBorder="1"/>
    <xf numFmtId="0" fontId="0" fillId="0" borderId="23" xfId="0" applyBorder="1"/>
    <xf numFmtId="3" fontId="9" fillId="4" borderId="29" xfId="0" applyNumberFormat="1" applyFont="1" applyFill="1" applyBorder="1"/>
    <xf numFmtId="3" fontId="9" fillId="4" borderId="13" xfId="0" applyNumberFormat="1" applyFont="1" applyFill="1" applyBorder="1"/>
    <xf numFmtId="0" fontId="1" fillId="4" borderId="1" xfId="0" applyFont="1" applyFill="1" applyBorder="1"/>
    <xf numFmtId="3" fontId="9" fillId="4" borderId="30" xfId="0" applyNumberFormat="1" applyFont="1" applyFill="1" applyBorder="1"/>
    <xf numFmtId="0" fontId="19" fillId="0" borderId="24" xfId="0" applyFont="1" applyBorder="1"/>
    <xf numFmtId="0" fontId="19" fillId="0" borderId="0" xfId="0" applyFont="1" applyBorder="1"/>
    <xf numFmtId="0" fontId="20" fillId="0" borderId="0" xfId="0" applyFont="1" applyBorder="1"/>
    <xf numFmtId="0" fontId="19" fillId="0" borderId="26" xfId="0" applyFont="1" applyBorder="1"/>
    <xf numFmtId="0" fontId="19" fillId="0" borderId="27" xfId="0" applyFont="1" applyBorder="1"/>
    <xf numFmtId="0" fontId="20" fillId="0" borderId="27" xfId="0" applyFont="1" applyBorder="1"/>
    <xf numFmtId="0" fontId="19" fillId="0" borderId="25" xfId="0" applyFont="1" applyBorder="1"/>
    <xf numFmtId="0" fontId="19" fillId="0" borderId="28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DEADA"/>
      <rgbColor rgb="FFCCFFFF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2"/>
  <sheetViews>
    <sheetView tabSelected="1" topLeftCell="A28" zoomScaleNormal="100" workbookViewId="0">
      <selection activeCell="A56" sqref="A56"/>
    </sheetView>
  </sheetViews>
  <sheetFormatPr defaultRowHeight="15" x14ac:dyDescent="0.25"/>
  <cols>
    <col min="1" max="1" width="32.7109375" customWidth="1"/>
    <col min="2" max="2" width="47.140625" customWidth="1"/>
    <col min="3" max="3" width="8.85546875" customWidth="1"/>
    <col min="4" max="4" width="11.7109375" customWidth="1"/>
    <col min="5" max="5" width="13.28515625" customWidth="1"/>
    <col min="6" max="6" width="15.85546875" customWidth="1"/>
    <col min="7" max="7" width="28.7109375" style="1" customWidth="1"/>
    <col min="8" max="8" width="36.7109375" style="1" customWidth="1"/>
    <col min="9" max="9" width="17.85546875" customWidth="1"/>
    <col min="10" max="1021" width="8.7109375" customWidth="1"/>
  </cols>
  <sheetData>
    <row r="1" spans="1:10" s="4" customFormat="1" ht="84" customHeight="1" thickBot="1" x14ac:dyDescent="0.35">
      <c r="A1" s="2" t="s">
        <v>0</v>
      </c>
      <c r="B1" s="3"/>
      <c r="D1" s="5"/>
      <c r="E1" s="5"/>
      <c r="F1" s="5"/>
      <c r="G1" s="6"/>
      <c r="H1" s="6"/>
      <c r="I1" s="35" t="s">
        <v>1</v>
      </c>
    </row>
    <row r="2" spans="1:10" s="4" customFormat="1" ht="30.75" customHeight="1" thickBot="1" x14ac:dyDescent="0.35">
      <c r="A2" s="2"/>
      <c r="B2" s="3"/>
      <c r="D2" s="5"/>
      <c r="E2" s="5"/>
      <c r="F2" s="5"/>
      <c r="G2" s="6"/>
      <c r="H2" s="6"/>
      <c r="I2" s="42"/>
    </row>
    <row r="3" spans="1:10" ht="62.25" customHeight="1" thickBot="1" x14ac:dyDescent="0.3">
      <c r="A3" s="7" t="s">
        <v>2</v>
      </c>
      <c r="B3" s="8" t="s">
        <v>3</v>
      </c>
      <c r="C3" s="9" t="s">
        <v>4</v>
      </c>
      <c r="D3" s="10" t="s">
        <v>5</v>
      </c>
      <c r="E3" s="45" t="s">
        <v>6</v>
      </c>
      <c r="F3" s="45" t="s">
        <v>117</v>
      </c>
      <c r="G3" s="43" t="s">
        <v>7</v>
      </c>
      <c r="H3" s="40" t="s">
        <v>8</v>
      </c>
      <c r="I3" s="41" t="s">
        <v>9</v>
      </c>
    </row>
    <row r="4" spans="1:10" s="18" customFormat="1" x14ac:dyDescent="0.25">
      <c r="A4" s="11" t="s">
        <v>10</v>
      </c>
      <c r="B4" s="12" t="s">
        <v>11</v>
      </c>
      <c r="C4" s="13" t="s">
        <v>12</v>
      </c>
      <c r="D4" s="14">
        <v>5682000</v>
      </c>
      <c r="E4" s="46">
        <v>347500</v>
      </c>
      <c r="F4" s="44">
        <f t="shared" ref="F4:F39" si="0">SUM(E4/D4)</f>
        <v>6.1158042942625834E-2</v>
      </c>
      <c r="G4" s="16" t="s">
        <v>13</v>
      </c>
      <c r="H4" s="17" t="s">
        <v>14</v>
      </c>
      <c r="I4" s="37">
        <v>347500</v>
      </c>
    </row>
    <row r="5" spans="1:10" s="18" customFormat="1" x14ac:dyDescent="0.25">
      <c r="A5" s="19" t="s">
        <v>15</v>
      </c>
      <c r="B5" s="20" t="s">
        <v>16</v>
      </c>
      <c r="C5" s="21" t="s">
        <v>17</v>
      </c>
      <c r="D5" s="22">
        <v>830100</v>
      </c>
      <c r="E5" s="47">
        <v>310100</v>
      </c>
      <c r="F5" s="15">
        <f t="shared" si="0"/>
        <v>0.37356944946392001</v>
      </c>
      <c r="G5" s="23" t="s">
        <v>18</v>
      </c>
      <c r="H5" s="24" t="s">
        <v>19</v>
      </c>
      <c r="I5" s="37">
        <v>310000</v>
      </c>
    </row>
    <row r="6" spans="1:10" s="18" customFormat="1" ht="30" x14ac:dyDescent="0.25">
      <c r="A6" s="25" t="s">
        <v>20</v>
      </c>
      <c r="B6" s="20" t="s">
        <v>21</v>
      </c>
      <c r="C6" s="21" t="s">
        <v>22</v>
      </c>
      <c r="D6" s="22">
        <v>2190000</v>
      </c>
      <c r="E6" s="47">
        <v>1055000</v>
      </c>
      <c r="F6" s="15">
        <f t="shared" si="0"/>
        <v>0.4817351598173516</v>
      </c>
      <c r="G6" s="23" t="s">
        <v>23</v>
      </c>
      <c r="H6" s="24"/>
      <c r="I6" s="37">
        <v>1055000</v>
      </c>
    </row>
    <row r="7" spans="1:10" ht="15.75" customHeight="1" x14ac:dyDescent="0.25">
      <c r="A7" s="19" t="s">
        <v>24</v>
      </c>
      <c r="B7" s="20" t="s">
        <v>25</v>
      </c>
      <c r="C7" s="21" t="s">
        <v>17</v>
      </c>
      <c r="D7" s="22">
        <v>3356300</v>
      </c>
      <c r="E7" s="47">
        <v>175450</v>
      </c>
      <c r="F7" s="15">
        <f t="shared" si="0"/>
        <v>5.2274826445788514E-2</v>
      </c>
      <c r="G7" s="23" t="s">
        <v>13</v>
      </c>
      <c r="H7" s="24" t="s">
        <v>14</v>
      </c>
      <c r="I7" s="37">
        <v>175450</v>
      </c>
      <c r="J7" s="18"/>
    </row>
    <row r="8" spans="1:10" s="18" customFormat="1" x14ac:dyDescent="0.25">
      <c r="A8" s="19" t="s">
        <v>26</v>
      </c>
      <c r="B8" s="20" t="s">
        <v>27</v>
      </c>
      <c r="C8" s="21" t="s">
        <v>17</v>
      </c>
      <c r="D8" s="22">
        <v>2301000</v>
      </c>
      <c r="E8" s="47">
        <v>90000</v>
      </c>
      <c r="F8" s="15">
        <f t="shared" si="0"/>
        <v>3.911342894393742E-2</v>
      </c>
      <c r="G8" s="23" t="s">
        <v>28</v>
      </c>
      <c r="H8" s="24" t="s">
        <v>14</v>
      </c>
      <c r="I8" s="37">
        <v>90000</v>
      </c>
    </row>
    <row r="9" spans="1:10" s="18" customFormat="1" ht="30" x14ac:dyDescent="0.25">
      <c r="A9" s="19" t="s">
        <v>29</v>
      </c>
      <c r="B9" s="20" t="s">
        <v>30</v>
      </c>
      <c r="C9" s="21" t="s">
        <v>17</v>
      </c>
      <c r="D9" s="22">
        <v>3880862</v>
      </c>
      <c r="E9" s="47">
        <v>180862</v>
      </c>
      <c r="F9" s="15">
        <f t="shared" si="0"/>
        <v>4.6603563847413279E-2</v>
      </c>
      <c r="G9" s="23" t="s">
        <v>13</v>
      </c>
      <c r="H9" s="24" t="s">
        <v>14</v>
      </c>
      <c r="I9" s="37">
        <v>180862</v>
      </c>
    </row>
    <row r="10" spans="1:10" s="18" customFormat="1" x14ac:dyDescent="0.25">
      <c r="A10" s="19" t="s">
        <v>31</v>
      </c>
      <c r="B10" s="20" t="s">
        <v>32</v>
      </c>
      <c r="C10" s="21" t="s">
        <v>17</v>
      </c>
      <c r="D10" s="22">
        <v>4010612</v>
      </c>
      <c r="E10" s="47">
        <v>500000</v>
      </c>
      <c r="F10" s="15">
        <f t="shared" si="0"/>
        <v>0.12466925247318864</v>
      </c>
      <c r="G10" s="23" t="s">
        <v>33</v>
      </c>
      <c r="H10" s="24" t="s">
        <v>34</v>
      </c>
      <c r="I10" s="54">
        <v>500000</v>
      </c>
    </row>
    <row r="11" spans="1:10" s="18" customFormat="1" ht="15.75" thickBot="1" x14ac:dyDescent="0.3">
      <c r="A11" s="19" t="s">
        <v>35</v>
      </c>
      <c r="B11" s="20" t="s">
        <v>36</v>
      </c>
      <c r="C11" s="21" t="s">
        <v>12</v>
      </c>
      <c r="D11" s="22">
        <v>23677000</v>
      </c>
      <c r="E11" s="47">
        <v>1137000</v>
      </c>
      <c r="F11" s="15">
        <f t="shared" si="0"/>
        <v>4.8021286480550748E-2</v>
      </c>
      <c r="G11" s="23" t="s">
        <v>13</v>
      </c>
      <c r="H11" s="24" t="s">
        <v>14</v>
      </c>
      <c r="I11" s="57">
        <v>1137000</v>
      </c>
    </row>
    <row r="12" spans="1:10" s="18" customFormat="1" ht="30.75" thickBot="1" x14ac:dyDescent="0.3">
      <c r="A12" s="19" t="s">
        <v>37</v>
      </c>
      <c r="B12" s="20" t="s">
        <v>38</v>
      </c>
      <c r="C12" s="21" t="s">
        <v>17</v>
      </c>
      <c r="D12" s="22">
        <v>1400000</v>
      </c>
      <c r="E12" s="47">
        <v>280000</v>
      </c>
      <c r="F12" s="15">
        <f t="shared" si="0"/>
        <v>0.2</v>
      </c>
      <c r="G12" s="23" t="s">
        <v>39</v>
      </c>
      <c r="H12" s="24" t="s">
        <v>40</v>
      </c>
      <c r="I12" s="56" t="s">
        <v>131</v>
      </c>
    </row>
    <row r="13" spans="1:10" s="18" customFormat="1" x14ac:dyDescent="0.25">
      <c r="A13" s="19" t="s">
        <v>41</v>
      </c>
      <c r="B13" s="20" t="s">
        <v>42</v>
      </c>
      <c r="C13" s="21" t="s">
        <v>17</v>
      </c>
      <c r="D13" s="22">
        <v>787000</v>
      </c>
      <c r="E13" s="47">
        <v>495750</v>
      </c>
      <c r="F13" s="15">
        <f t="shared" si="0"/>
        <v>0.62992376111817028</v>
      </c>
      <c r="G13" s="23" t="s">
        <v>43</v>
      </c>
      <c r="H13" s="24" t="s">
        <v>14</v>
      </c>
      <c r="I13" s="55">
        <v>495750</v>
      </c>
    </row>
    <row r="14" spans="1:10" s="18" customFormat="1" ht="30" x14ac:dyDescent="0.25">
      <c r="A14" s="19" t="s">
        <v>44</v>
      </c>
      <c r="B14" s="20" t="s">
        <v>45</v>
      </c>
      <c r="C14" s="21" t="s">
        <v>17</v>
      </c>
      <c r="D14" s="22">
        <v>2445200</v>
      </c>
      <c r="E14" s="47">
        <v>257200</v>
      </c>
      <c r="F14" s="15">
        <f t="shared" si="0"/>
        <v>0.10518566988385408</v>
      </c>
      <c r="G14" s="23" t="s">
        <v>13</v>
      </c>
      <c r="H14" s="24" t="s">
        <v>14</v>
      </c>
      <c r="I14" s="37">
        <v>257200</v>
      </c>
    </row>
    <row r="15" spans="1:10" s="18" customFormat="1" x14ac:dyDescent="0.25">
      <c r="A15" s="19" t="s">
        <v>46</v>
      </c>
      <c r="B15" s="20" t="s">
        <v>47</v>
      </c>
      <c r="C15" s="21" t="s">
        <v>22</v>
      </c>
      <c r="D15" s="22">
        <v>832000</v>
      </c>
      <c r="E15" s="47">
        <v>250000</v>
      </c>
      <c r="F15" s="15">
        <f t="shared" si="0"/>
        <v>0.30048076923076922</v>
      </c>
      <c r="G15" s="23" t="s">
        <v>48</v>
      </c>
      <c r="H15" s="24" t="s">
        <v>116</v>
      </c>
      <c r="I15" s="37">
        <v>250000</v>
      </c>
    </row>
    <row r="16" spans="1:10" s="18" customFormat="1" ht="30" x14ac:dyDescent="0.25">
      <c r="A16" s="19" t="s">
        <v>49</v>
      </c>
      <c r="B16" s="20" t="s">
        <v>50</v>
      </c>
      <c r="C16" s="21" t="s">
        <v>12</v>
      </c>
      <c r="D16" s="22">
        <v>34174000</v>
      </c>
      <c r="E16" s="47">
        <v>900000</v>
      </c>
      <c r="F16" s="15">
        <f t="shared" si="0"/>
        <v>2.633581085035407E-2</v>
      </c>
      <c r="G16" s="23" t="s">
        <v>13</v>
      </c>
      <c r="H16" s="24" t="s">
        <v>14</v>
      </c>
      <c r="I16" s="37">
        <v>900000</v>
      </c>
    </row>
    <row r="17" spans="1:10" s="18" customFormat="1" x14ac:dyDescent="0.25">
      <c r="A17" s="19" t="s">
        <v>51</v>
      </c>
      <c r="B17" s="20" t="s">
        <v>52</v>
      </c>
      <c r="C17" s="21" t="s">
        <v>17</v>
      </c>
      <c r="D17" s="22">
        <v>660000</v>
      </c>
      <c r="E17" s="47">
        <v>400000</v>
      </c>
      <c r="F17" s="15">
        <f t="shared" si="0"/>
        <v>0.60606060606060608</v>
      </c>
      <c r="G17" s="23" t="s">
        <v>53</v>
      </c>
      <c r="H17" s="24" t="s">
        <v>54</v>
      </c>
      <c r="I17" s="38">
        <v>200000</v>
      </c>
    </row>
    <row r="18" spans="1:10" s="18" customFormat="1" x14ac:dyDescent="0.25">
      <c r="A18" s="19" t="s">
        <v>55</v>
      </c>
      <c r="B18" s="20" t="s">
        <v>56</v>
      </c>
      <c r="C18" s="21" t="s">
        <v>17</v>
      </c>
      <c r="D18" s="22">
        <v>3266132</v>
      </c>
      <c r="E18" s="47">
        <v>565891</v>
      </c>
      <c r="F18" s="15">
        <f t="shared" si="0"/>
        <v>0.17326029688940925</v>
      </c>
      <c r="G18" s="23" t="s">
        <v>57</v>
      </c>
      <c r="H18" s="24" t="s">
        <v>58</v>
      </c>
      <c r="I18" s="37">
        <v>565891</v>
      </c>
    </row>
    <row r="19" spans="1:10" s="18" customFormat="1" x14ac:dyDescent="0.25">
      <c r="A19" s="19" t="s">
        <v>59</v>
      </c>
      <c r="B19" s="20" t="s">
        <v>60</v>
      </c>
      <c r="C19" s="21" t="s">
        <v>17</v>
      </c>
      <c r="D19" s="22">
        <v>4335500</v>
      </c>
      <c r="E19" s="47">
        <v>1128000</v>
      </c>
      <c r="F19" s="15">
        <f t="shared" si="0"/>
        <v>0.26017760350593933</v>
      </c>
      <c r="G19" s="23" t="s">
        <v>43</v>
      </c>
      <c r="H19" s="24" t="s">
        <v>14</v>
      </c>
      <c r="I19" s="37">
        <v>1128000</v>
      </c>
    </row>
    <row r="20" spans="1:10" s="18" customFormat="1" x14ac:dyDescent="0.25">
      <c r="A20" s="19" t="s">
        <v>61</v>
      </c>
      <c r="B20" s="20" t="s">
        <v>62</v>
      </c>
      <c r="C20" s="21" t="s">
        <v>17</v>
      </c>
      <c r="D20" s="22">
        <v>161200</v>
      </c>
      <c r="E20" s="47">
        <v>30000</v>
      </c>
      <c r="F20" s="15">
        <f t="shared" si="0"/>
        <v>0.18610421836228289</v>
      </c>
      <c r="G20" s="23" t="s">
        <v>63</v>
      </c>
      <c r="H20" s="24" t="s">
        <v>14</v>
      </c>
      <c r="I20" s="37">
        <v>30000</v>
      </c>
    </row>
    <row r="21" spans="1:10" s="18" customFormat="1" x14ac:dyDescent="0.25">
      <c r="A21" s="19" t="s">
        <v>64</v>
      </c>
      <c r="B21" s="20" t="s">
        <v>65</v>
      </c>
      <c r="C21" s="21" t="s">
        <v>17</v>
      </c>
      <c r="D21" s="22">
        <v>4641000</v>
      </c>
      <c r="E21" s="47">
        <v>100000</v>
      </c>
      <c r="F21" s="15">
        <f t="shared" si="0"/>
        <v>2.1547080370609782E-2</v>
      </c>
      <c r="G21" s="23" t="s">
        <v>13</v>
      </c>
      <c r="H21" s="24" t="s">
        <v>14</v>
      </c>
      <c r="I21" s="37">
        <v>100000</v>
      </c>
    </row>
    <row r="22" spans="1:10" s="18" customFormat="1" x14ac:dyDescent="0.25">
      <c r="A22" s="19" t="s">
        <v>66</v>
      </c>
      <c r="B22" s="20" t="s">
        <v>67</v>
      </c>
      <c r="C22" s="21" t="s">
        <v>68</v>
      </c>
      <c r="D22" s="22">
        <v>7551800</v>
      </c>
      <c r="E22" s="47">
        <v>526800</v>
      </c>
      <c r="F22" s="15">
        <f t="shared" si="0"/>
        <v>6.9758203342249525E-2</v>
      </c>
      <c r="G22" s="23" t="s">
        <v>69</v>
      </c>
      <c r="H22" s="24" t="s">
        <v>14</v>
      </c>
      <c r="I22" s="37">
        <v>526800</v>
      </c>
    </row>
    <row r="23" spans="1:10" s="18" customFormat="1" ht="30" x14ac:dyDescent="0.25">
      <c r="A23" s="19" t="s">
        <v>70</v>
      </c>
      <c r="B23" s="20" t="s">
        <v>71</v>
      </c>
      <c r="C23" s="21" t="s">
        <v>12</v>
      </c>
      <c r="D23" s="22">
        <v>5535000</v>
      </c>
      <c r="E23" s="47">
        <v>300000</v>
      </c>
      <c r="F23" s="15">
        <f t="shared" si="0"/>
        <v>5.4200542005420058E-2</v>
      </c>
      <c r="G23" s="23" t="s">
        <v>72</v>
      </c>
      <c r="H23" s="24" t="s">
        <v>14</v>
      </c>
      <c r="I23" s="37">
        <v>300000</v>
      </c>
    </row>
    <row r="24" spans="1:10" s="18" customFormat="1" ht="60" x14ac:dyDescent="0.25">
      <c r="A24" s="19" t="s">
        <v>73</v>
      </c>
      <c r="B24" s="20" t="s">
        <v>74</v>
      </c>
      <c r="C24" s="21" t="s">
        <v>12</v>
      </c>
      <c r="D24" s="22">
        <v>6530000</v>
      </c>
      <c r="E24" s="47">
        <v>900000</v>
      </c>
      <c r="F24" s="15">
        <f t="shared" si="0"/>
        <v>0.13782542113323124</v>
      </c>
      <c r="G24" s="23" t="s">
        <v>75</v>
      </c>
      <c r="H24" s="36" t="s">
        <v>76</v>
      </c>
      <c r="I24" s="37">
        <v>900000</v>
      </c>
    </row>
    <row r="25" spans="1:10" s="18" customFormat="1" ht="30" x14ac:dyDescent="0.25">
      <c r="A25" s="19" t="s">
        <v>77</v>
      </c>
      <c r="B25" s="20" t="s">
        <v>78</v>
      </c>
      <c r="C25" s="21" t="s">
        <v>17</v>
      </c>
      <c r="D25" s="22">
        <v>2787780</v>
      </c>
      <c r="E25" s="47">
        <v>937780</v>
      </c>
      <c r="F25" s="15">
        <f t="shared" si="0"/>
        <v>0.33638952858546944</v>
      </c>
      <c r="G25" s="23" t="s">
        <v>13</v>
      </c>
      <c r="H25" s="24" t="s">
        <v>14</v>
      </c>
      <c r="I25" s="37">
        <v>937780</v>
      </c>
    </row>
    <row r="26" spans="1:10" s="30" customFormat="1" ht="30" x14ac:dyDescent="0.25">
      <c r="A26" s="26" t="s">
        <v>79</v>
      </c>
      <c r="B26" s="27" t="s">
        <v>80</v>
      </c>
      <c r="C26" s="28" t="s">
        <v>17</v>
      </c>
      <c r="D26" s="29">
        <v>3784250</v>
      </c>
      <c r="E26" s="48">
        <v>711250</v>
      </c>
      <c r="F26" s="15">
        <f t="shared" si="0"/>
        <v>0.18795005615379534</v>
      </c>
      <c r="G26" s="23" t="s">
        <v>13</v>
      </c>
      <c r="H26" s="24" t="s">
        <v>14</v>
      </c>
      <c r="I26" s="37">
        <v>711250</v>
      </c>
    </row>
    <row r="27" spans="1:10" s="31" customFormat="1" ht="30" x14ac:dyDescent="0.25">
      <c r="A27" s="26" t="s">
        <v>81</v>
      </c>
      <c r="B27" s="27" t="s">
        <v>82</v>
      </c>
      <c r="C27" s="28" t="s">
        <v>68</v>
      </c>
      <c r="D27" s="29">
        <v>34191000</v>
      </c>
      <c r="E27" s="48">
        <v>945000</v>
      </c>
      <c r="F27" s="15">
        <f t="shared" si="0"/>
        <v>2.7638852329560412E-2</v>
      </c>
      <c r="G27" s="23" t="s">
        <v>13</v>
      </c>
      <c r="H27" s="24" t="s">
        <v>14</v>
      </c>
      <c r="I27" s="37">
        <v>945000</v>
      </c>
    </row>
    <row r="28" spans="1:10" s="31" customFormat="1" x14ac:dyDescent="0.25">
      <c r="A28" s="26" t="s">
        <v>83</v>
      </c>
      <c r="B28" s="27" t="s">
        <v>84</v>
      </c>
      <c r="C28" s="28" t="s">
        <v>17</v>
      </c>
      <c r="D28" s="29">
        <v>872850</v>
      </c>
      <c r="E28" s="48">
        <v>161350</v>
      </c>
      <c r="F28" s="15">
        <f t="shared" si="0"/>
        <v>0.18485421320960074</v>
      </c>
      <c r="G28" s="23" t="s">
        <v>85</v>
      </c>
      <c r="H28" s="32" t="s">
        <v>86</v>
      </c>
      <c r="I28" s="37">
        <v>161350</v>
      </c>
    </row>
    <row r="29" spans="1:10" s="18" customFormat="1" x14ac:dyDescent="0.25">
      <c r="A29" s="26" t="s">
        <v>87</v>
      </c>
      <c r="B29" s="27" t="s">
        <v>88</v>
      </c>
      <c r="C29" s="28" t="s">
        <v>12</v>
      </c>
      <c r="D29" s="29">
        <v>5012847</v>
      </c>
      <c r="E29" s="48">
        <v>1783847</v>
      </c>
      <c r="F29" s="15">
        <f t="shared" si="0"/>
        <v>0.35585506599343647</v>
      </c>
      <c r="G29" s="23" t="s">
        <v>13</v>
      </c>
      <c r="H29" s="24" t="s">
        <v>14</v>
      </c>
      <c r="I29" s="38">
        <v>900000</v>
      </c>
    </row>
    <row r="30" spans="1:10" s="18" customFormat="1" x14ac:dyDescent="0.25">
      <c r="A30" s="26" t="s">
        <v>89</v>
      </c>
      <c r="B30" s="27" t="s">
        <v>90</v>
      </c>
      <c r="C30" s="28" t="s">
        <v>17</v>
      </c>
      <c r="D30" s="29">
        <v>796420</v>
      </c>
      <c r="E30" s="48">
        <v>431000</v>
      </c>
      <c r="F30" s="15">
        <f t="shared" si="0"/>
        <v>0.54117174355239694</v>
      </c>
      <c r="G30" s="23" t="s">
        <v>91</v>
      </c>
      <c r="H30" s="32" t="s">
        <v>92</v>
      </c>
      <c r="I30" s="38">
        <v>0</v>
      </c>
    </row>
    <row r="31" spans="1:10" s="18" customFormat="1" x14ac:dyDescent="0.25">
      <c r="A31" s="26" t="s">
        <v>93</v>
      </c>
      <c r="B31" s="27" t="s">
        <v>94</v>
      </c>
      <c r="C31" s="28" t="s">
        <v>17</v>
      </c>
      <c r="D31" s="29">
        <v>535530</v>
      </c>
      <c r="E31" s="48">
        <v>101000</v>
      </c>
      <c r="F31" s="15">
        <f t="shared" si="0"/>
        <v>0.18859821111795791</v>
      </c>
      <c r="G31" s="23" t="s">
        <v>95</v>
      </c>
      <c r="H31" s="32" t="s">
        <v>96</v>
      </c>
      <c r="I31" s="37">
        <v>101000</v>
      </c>
      <c r="J31" s="31"/>
    </row>
    <row r="32" spans="1:10" s="18" customFormat="1" x14ac:dyDescent="0.25">
      <c r="A32" s="26" t="s">
        <v>97</v>
      </c>
      <c r="B32" s="27" t="s">
        <v>98</v>
      </c>
      <c r="C32" s="28" t="s">
        <v>17</v>
      </c>
      <c r="D32" s="29">
        <v>1009000</v>
      </c>
      <c r="E32" s="48">
        <v>134500</v>
      </c>
      <c r="F32" s="15">
        <f t="shared" si="0"/>
        <v>0.13330029732408324</v>
      </c>
      <c r="G32" s="23" t="s">
        <v>99</v>
      </c>
      <c r="H32" s="32" t="s">
        <v>100</v>
      </c>
      <c r="I32" s="37">
        <v>134500</v>
      </c>
    </row>
    <row r="33" spans="1:9" s="18" customFormat="1" ht="30" x14ac:dyDescent="0.25">
      <c r="A33" s="19" t="s">
        <v>101</v>
      </c>
      <c r="B33" s="20" t="s">
        <v>102</v>
      </c>
      <c r="C33" s="21" t="s">
        <v>17</v>
      </c>
      <c r="D33" s="29">
        <v>13061000</v>
      </c>
      <c r="E33" s="47">
        <v>320000</v>
      </c>
      <c r="F33" s="15">
        <f t="shared" si="0"/>
        <v>2.4500421100987674E-2</v>
      </c>
      <c r="G33" s="23" t="s">
        <v>13</v>
      </c>
      <c r="H33" s="24" t="s">
        <v>14</v>
      </c>
      <c r="I33" s="37">
        <v>320000</v>
      </c>
    </row>
    <row r="34" spans="1:9" s="18" customFormat="1" x14ac:dyDescent="0.25">
      <c r="A34" s="26" t="s">
        <v>103</v>
      </c>
      <c r="B34" s="27" t="s">
        <v>104</v>
      </c>
      <c r="C34" s="28" t="s">
        <v>12</v>
      </c>
      <c r="D34" s="29">
        <v>4862000</v>
      </c>
      <c r="E34" s="48">
        <v>552000</v>
      </c>
      <c r="F34" s="15">
        <f t="shared" si="0"/>
        <v>0.11353352529823119</v>
      </c>
      <c r="G34" s="23" t="s">
        <v>13</v>
      </c>
      <c r="H34" s="24" t="s">
        <v>14</v>
      </c>
      <c r="I34" s="37">
        <v>552000</v>
      </c>
    </row>
    <row r="35" spans="1:9" s="18" customFormat="1" x14ac:dyDescent="0.25">
      <c r="A35" s="19" t="s">
        <v>105</v>
      </c>
      <c r="B35" s="20" t="s">
        <v>106</v>
      </c>
      <c r="C35" s="21" t="s">
        <v>17</v>
      </c>
      <c r="D35" s="29">
        <v>2718500</v>
      </c>
      <c r="E35" s="47">
        <v>340500</v>
      </c>
      <c r="F35" s="15">
        <f t="shared" si="0"/>
        <v>0.1252528968180982</v>
      </c>
      <c r="G35" s="23" t="s">
        <v>13</v>
      </c>
      <c r="H35" s="24" t="s">
        <v>14</v>
      </c>
      <c r="I35" s="37">
        <v>340500</v>
      </c>
    </row>
    <row r="36" spans="1:9" s="18" customFormat="1" x14ac:dyDescent="0.25">
      <c r="A36" s="19" t="s">
        <v>105</v>
      </c>
      <c r="B36" s="20" t="s">
        <v>107</v>
      </c>
      <c r="C36" s="21" t="s">
        <v>17</v>
      </c>
      <c r="D36" s="29">
        <v>3813000</v>
      </c>
      <c r="E36" s="47">
        <v>423000</v>
      </c>
      <c r="F36" s="15">
        <f t="shared" si="0"/>
        <v>0.11093627065302911</v>
      </c>
      <c r="G36" s="23" t="s">
        <v>13</v>
      </c>
      <c r="H36" s="24" t="s">
        <v>14</v>
      </c>
      <c r="I36" s="37">
        <v>423000</v>
      </c>
    </row>
    <row r="37" spans="1:9" s="18" customFormat="1" x14ac:dyDescent="0.25">
      <c r="A37" s="19" t="s">
        <v>108</v>
      </c>
      <c r="B37" s="20" t="s">
        <v>109</v>
      </c>
      <c r="C37" s="21" t="s">
        <v>17</v>
      </c>
      <c r="D37" s="29">
        <v>5908200</v>
      </c>
      <c r="E37" s="47">
        <v>197000</v>
      </c>
      <c r="F37" s="15">
        <f t="shared" si="0"/>
        <v>3.33434887106056E-2</v>
      </c>
      <c r="G37" s="23" t="s">
        <v>13</v>
      </c>
      <c r="H37" s="24" t="s">
        <v>14</v>
      </c>
      <c r="I37" s="37">
        <v>197000</v>
      </c>
    </row>
    <row r="38" spans="1:9" s="18" customFormat="1" x14ac:dyDescent="0.25">
      <c r="A38" s="19" t="s">
        <v>110</v>
      </c>
      <c r="B38" s="20" t="s">
        <v>111</v>
      </c>
      <c r="C38" s="21" t="s">
        <v>17</v>
      </c>
      <c r="D38" s="22">
        <v>8307435</v>
      </c>
      <c r="E38" s="47">
        <v>930000</v>
      </c>
      <c r="F38" s="15">
        <f t="shared" si="0"/>
        <v>0.11194791172004355</v>
      </c>
      <c r="G38" s="23" t="s">
        <v>112</v>
      </c>
      <c r="H38" s="24" t="s">
        <v>113</v>
      </c>
      <c r="I38" s="37">
        <v>930000</v>
      </c>
    </row>
    <row r="39" spans="1:9" s="18" customFormat="1" x14ac:dyDescent="0.25">
      <c r="A39" s="19" t="s">
        <v>114</v>
      </c>
      <c r="B39" s="20" t="s">
        <v>115</v>
      </c>
      <c r="C39" s="21" t="s">
        <v>17</v>
      </c>
      <c r="D39" s="22">
        <v>4430748</v>
      </c>
      <c r="E39" s="47">
        <v>640000</v>
      </c>
      <c r="F39" s="15">
        <f t="shared" si="0"/>
        <v>0.14444513657739055</v>
      </c>
      <c r="G39" s="23" t="s">
        <v>13</v>
      </c>
      <c r="H39" s="24" t="s">
        <v>14</v>
      </c>
      <c r="I39" s="37">
        <v>640000</v>
      </c>
    </row>
    <row r="40" spans="1:9" x14ac:dyDescent="0.25">
      <c r="E40" s="49">
        <f>SUM(E4:E39)</f>
        <v>18537780</v>
      </c>
      <c r="F40" s="33"/>
      <c r="G40" s="34"/>
      <c r="H40" s="34"/>
      <c r="I40" s="39">
        <f>SUM(I13:I39,I4:I11)</f>
        <v>16742833</v>
      </c>
    </row>
    <row r="41" spans="1:9" ht="15.75" thickBot="1" x14ac:dyDescent="0.3"/>
    <row r="42" spans="1:9" x14ac:dyDescent="0.25">
      <c r="A42" s="50" t="s">
        <v>119</v>
      </c>
      <c r="B42" s="51"/>
      <c r="C42" s="51"/>
      <c r="D42" s="51"/>
      <c r="E42" s="51"/>
      <c r="F42" s="51"/>
      <c r="G42" s="52"/>
      <c r="H42" s="52"/>
      <c r="I42" s="53"/>
    </row>
    <row r="43" spans="1:9" x14ac:dyDescent="0.25">
      <c r="A43" s="58" t="s">
        <v>120</v>
      </c>
      <c r="B43" s="59"/>
      <c r="C43" s="59"/>
      <c r="D43" s="59"/>
      <c r="E43" s="59"/>
      <c r="F43" s="59"/>
      <c r="G43" s="60"/>
      <c r="H43" s="60"/>
      <c r="I43" s="64"/>
    </row>
    <row r="44" spans="1:9" x14ac:dyDescent="0.25">
      <c r="A44" s="58" t="s">
        <v>122</v>
      </c>
      <c r="B44" s="59"/>
      <c r="C44" s="59"/>
      <c r="D44" s="59"/>
      <c r="E44" s="59"/>
      <c r="F44" s="59"/>
      <c r="G44" s="60"/>
      <c r="H44" s="60"/>
      <c r="I44" s="64"/>
    </row>
    <row r="45" spans="1:9" x14ac:dyDescent="0.25">
      <c r="A45" s="58" t="s">
        <v>123</v>
      </c>
      <c r="B45" s="59"/>
      <c r="C45" s="59"/>
      <c r="D45" s="59"/>
      <c r="E45" s="59"/>
      <c r="F45" s="59"/>
      <c r="G45" s="60"/>
      <c r="H45" s="60"/>
      <c r="I45" s="64"/>
    </row>
    <row r="46" spans="1:9" ht="15.75" thickBot="1" x14ac:dyDescent="0.3">
      <c r="A46" s="61" t="s">
        <v>121</v>
      </c>
      <c r="B46" s="62"/>
      <c r="C46" s="62"/>
      <c r="D46" s="62"/>
      <c r="E46" s="62"/>
      <c r="F46" s="62"/>
      <c r="G46" s="63"/>
      <c r="H46" s="63"/>
      <c r="I46" s="65"/>
    </row>
    <row r="47" spans="1:9" ht="15.75" thickBot="1" x14ac:dyDescent="0.3"/>
    <row r="48" spans="1:9" x14ac:dyDescent="0.25">
      <c r="A48" s="50" t="s">
        <v>118</v>
      </c>
      <c r="B48" s="51"/>
      <c r="C48" s="51"/>
      <c r="D48" s="51"/>
      <c r="E48" s="51"/>
      <c r="F48" s="51"/>
      <c r="G48" s="52"/>
      <c r="H48" s="52"/>
      <c r="I48" s="53"/>
    </row>
    <row r="49" spans="1:9" x14ac:dyDescent="0.25">
      <c r="A49" s="58" t="s">
        <v>124</v>
      </c>
      <c r="B49" s="59"/>
      <c r="C49" s="59"/>
      <c r="D49" s="59"/>
      <c r="E49" s="59"/>
      <c r="F49" s="59"/>
      <c r="G49" s="60"/>
      <c r="H49" s="60"/>
      <c r="I49" s="64"/>
    </row>
    <row r="50" spans="1:9" ht="14.25" customHeight="1" x14ac:dyDescent="0.25">
      <c r="A50" s="58" t="s">
        <v>125</v>
      </c>
      <c r="B50" s="59"/>
      <c r="C50" s="59"/>
      <c r="D50" s="59"/>
      <c r="E50" s="59"/>
      <c r="F50" s="59"/>
      <c r="G50" s="60"/>
      <c r="H50" s="60"/>
      <c r="I50" s="64"/>
    </row>
    <row r="51" spans="1:9" ht="15.75" thickBot="1" x14ac:dyDescent="0.3">
      <c r="A51" s="61" t="s">
        <v>126</v>
      </c>
      <c r="B51" s="62"/>
      <c r="C51" s="62"/>
      <c r="D51" s="62"/>
      <c r="E51" s="62"/>
      <c r="F51" s="62"/>
      <c r="G51" s="63"/>
      <c r="H51" s="63"/>
      <c r="I51" s="65"/>
    </row>
    <row r="52" spans="1:9" ht="15.75" thickBot="1" x14ac:dyDescent="0.3"/>
    <row r="53" spans="1:9" x14ac:dyDescent="0.25">
      <c r="A53" s="50" t="s">
        <v>127</v>
      </c>
      <c r="B53" s="51"/>
      <c r="C53" s="51"/>
      <c r="D53" s="51"/>
      <c r="E53" s="51"/>
      <c r="F53" s="51"/>
      <c r="G53" s="52"/>
      <c r="H53" s="52"/>
      <c r="I53" s="53"/>
    </row>
    <row r="54" spans="1:9" x14ac:dyDescent="0.25">
      <c r="A54" s="58" t="s">
        <v>129</v>
      </c>
      <c r="B54" s="59"/>
      <c r="C54" s="59"/>
      <c r="D54" s="59"/>
      <c r="E54" s="59"/>
      <c r="F54" s="59"/>
      <c r="G54" s="60"/>
      <c r="H54" s="60"/>
      <c r="I54" s="64"/>
    </row>
    <row r="55" spans="1:9" x14ac:dyDescent="0.25">
      <c r="A55" s="58" t="s">
        <v>130</v>
      </c>
      <c r="B55" s="59"/>
      <c r="C55" s="59"/>
      <c r="D55" s="59"/>
      <c r="E55" s="59"/>
      <c r="F55" s="59"/>
      <c r="G55" s="60"/>
      <c r="H55" s="60"/>
      <c r="I55" s="64"/>
    </row>
    <row r="56" spans="1:9" x14ac:dyDescent="0.25">
      <c r="A56" s="58" t="s">
        <v>132</v>
      </c>
      <c r="B56" s="59"/>
      <c r="C56" s="59"/>
      <c r="D56" s="59"/>
      <c r="E56" s="59"/>
      <c r="F56" s="59"/>
      <c r="G56" s="60"/>
      <c r="H56" s="60"/>
      <c r="I56" s="64"/>
    </row>
    <row r="57" spans="1:9" ht="15.75" thickBot="1" x14ac:dyDescent="0.3">
      <c r="A57" s="61" t="s">
        <v>128</v>
      </c>
      <c r="B57" s="62"/>
      <c r="C57" s="62"/>
      <c r="D57" s="62"/>
      <c r="E57" s="62"/>
      <c r="F57" s="62"/>
      <c r="G57" s="63"/>
      <c r="H57" s="63"/>
      <c r="I57" s="65"/>
    </row>
    <row r="63" spans="1:9" ht="14.25" customHeight="1" x14ac:dyDescent="0.25"/>
    <row r="65" ht="17.45" customHeight="1" x14ac:dyDescent="0.25"/>
    <row r="67" ht="20.25" customHeight="1" x14ac:dyDescent="0.25"/>
    <row r="68" ht="20.25" customHeight="1" x14ac:dyDescent="0.25"/>
    <row r="70" ht="23.25" customHeight="1" x14ac:dyDescent="0.25"/>
    <row r="71" ht="17.25" customHeight="1" x14ac:dyDescent="0.25"/>
    <row r="77" ht="21.75" customHeight="1" x14ac:dyDescent="0.25"/>
    <row r="84" ht="15.75" customHeight="1" x14ac:dyDescent="0.25"/>
    <row r="105" ht="18" customHeight="1" x14ac:dyDescent="0.25"/>
    <row r="106" ht="16.899999999999999" customHeight="1" x14ac:dyDescent="0.25"/>
    <row r="107" ht="18" customHeight="1" x14ac:dyDescent="0.25"/>
    <row r="108" ht="17.45" customHeight="1" x14ac:dyDescent="0.25"/>
    <row r="109" ht="34.5" customHeight="1" x14ac:dyDescent="0.25"/>
    <row r="111" ht="43.5" customHeight="1" x14ac:dyDescent="0.25"/>
    <row r="112" ht="129" customHeight="1" x14ac:dyDescent="0.25"/>
    <row r="116" ht="14.25" customHeight="1" x14ac:dyDescent="0.25"/>
    <row r="120" ht="19.899999999999999" customHeight="1" x14ac:dyDescent="0.25"/>
    <row r="139" ht="15.75" customHeight="1" x14ac:dyDescent="0.25"/>
    <row r="158" ht="36.75" customHeight="1" x14ac:dyDescent="0.25"/>
    <row r="159" ht="84" customHeight="1" x14ac:dyDescent="0.25"/>
    <row r="163" ht="16.899999999999999" customHeight="1" x14ac:dyDescent="0.25"/>
    <row r="167" ht="15.75" customHeight="1" x14ac:dyDescent="0.25"/>
    <row r="170" ht="15.75" customHeight="1" x14ac:dyDescent="0.25"/>
    <row r="181" ht="16.5" customHeight="1" x14ac:dyDescent="0.25"/>
    <row r="184" ht="31.9" customHeight="1" x14ac:dyDescent="0.25"/>
    <row r="194" ht="18.75" customHeight="1" x14ac:dyDescent="0.25"/>
    <row r="203" ht="40.5" customHeight="1" x14ac:dyDescent="0.25"/>
    <row r="214" ht="16.5" customHeight="1" x14ac:dyDescent="0.25"/>
    <row r="216" ht="17.45" customHeight="1" x14ac:dyDescent="0.25"/>
    <row r="217" ht="19.149999999999999" customHeight="1" x14ac:dyDescent="0.25"/>
    <row r="220" ht="63" customHeight="1" x14ac:dyDescent="0.25"/>
    <row r="232" ht="17.25" customHeight="1" x14ac:dyDescent="0.25"/>
    <row r="235" ht="50.25" customHeight="1" x14ac:dyDescent="0.25"/>
    <row r="239" ht="16.5" customHeight="1" x14ac:dyDescent="0.25"/>
    <row r="245" ht="17.25" customHeight="1" x14ac:dyDescent="0.25"/>
    <row r="246" ht="15" customHeight="1" x14ac:dyDescent="0.25"/>
    <row r="248" ht="46.5" customHeight="1" x14ac:dyDescent="0.25"/>
    <row r="252" ht="32.25" customHeight="1" x14ac:dyDescent="0.25"/>
    <row r="254" ht="46.5" customHeight="1" x14ac:dyDescent="0.25"/>
    <row r="262" ht="34.5" customHeight="1" x14ac:dyDescent="0.25"/>
  </sheetData>
  <pageMargins left="0.7" right="0.7" top="0.78749999999999998" bottom="0.78749999999999998" header="0.51180555555555496" footer="0.51180555555555496"/>
  <pageSetup paperSize="8" scale="90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DIVADLO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Krpálková Zdeňka</dc:creator>
  <cp:lastModifiedBy>Zahradníčková Zuzana</cp:lastModifiedBy>
  <cp:revision>1</cp:revision>
  <cp:lastPrinted>2020-09-22T11:56:39Z</cp:lastPrinted>
  <dcterms:created xsi:type="dcterms:W3CDTF">2016-11-18T07:54:49Z</dcterms:created>
  <dcterms:modified xsi:type="dcterms:W3CDTF">2020-10-01T12:48:43Z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