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2355" tabRatio="601" activeTab="0"/>
  </bookViews>
  <sheets>
    <sheet name="RO+PO+ost-do ZÚ 2007" sheetId="1" r:id="rId1"/>
  </sheets>
  <definedNames>
    <definedName name="_xlnm.Print_Area" localSheetId="0">'RO+PO+ost-do ZÚ 2007'!$A$1:$G$65</definedName>
  </definedNames>
  <calcPr fullCalcOnLoad="1"/>
</workbook>
</file>

<file path=xl/comments1.xml><?xml version="1.0" encoding="utf-8"?>
<comments xmlns="http://schemas.openxmlformats.org/spreadsheetml/2006/main">
  <authors>
    <author>Novotn? Josef</author>
  </authors>
  <commentList>
    <comment ref="F14" authorId="0">
      <text>
        <r>
          <rPr>
            <b/>
            <sz val="10"/>
            <rFont val="Tahoma"/>
            <family val="0"/>
          </rPr>
          <t>Novotný Josef:</t>
        </r>
        <r>
          <rPr>
            <sz val="10"/>
            <rFont val="Tahoma"/>
            <family val="0"/>
          </rPr>
          <t xml:space="preserve">
abychom se dostali na výkaz mUZo, přidali jsme 162 (položka 5493-ISO + 2 tis. Kč různé položky z úřadu)
</t>
        </r>
      </text>
    </comment>
    <comment ref="F18" authorId="0">
      <text>
        <r>
          <rPr>
            <b/>
            <sz val="10"/>
            <rFont val="Tahoma"/>
            <family val="0"/>
          </rPr>
          <t>Novotný Josef:</t>
        </r>
        <r>
          <rPr>
            <sz val="10"/>
            <rFont val="Tahoma"/>
            <family val="0"/>
          </rPr>
          <t xml:space="preserve">
abychom se dostali na muzo snížili jsme u položky 5125 úřad 2 tis. Kč
</t>
        </r>
      </text>
    </comment>
    <comment ref="F34" authorId="0">
      <text>
        <r>
          <rPr>
            <b/>
            <sz val="10"/>
            <rFont val="Tahoma"/>
            <family val="0"/>
          </rPr>
          <t>Novotný Josef:</t>
        </r>
        <r>
          <rPr>
            <sz val="10"/>
            <rFont val="Tahoma"/>
            <family val="0"/>
          </rPr>
          <t xml:space="preserve">
abychom se dostali na mzuzo upr. rozpočet , snížili jsme u položkxy 6341 obce ISO 162 tis. Kč
</t>
        </r>
      </text>
    </comment>
  </commentList>
</comments>
</file>

<file path=xl/sharedStrings.xml><?xml version="1.0" encoding="utf-8"?>
<sst xmlns="http://schemas.openxmlformats.org/spreadsheetml/2006/main" count="71" uniqueCount="35">
  <si>
    <t>schválený</t>
  </si>
  <si>
    <t>po změnách</t>
  </si>
  <si>
    <t>Skutečnost</t>
  </si>
  <si>
    <t>Tabulka č. 5</t>
  </si>
  <si>
    <t>Přehled  výdajů organizačních složek státu a příspěvků příspěvkovým organizacím,</t>
  </si>
  <si>
    <t xml:space="preserve">z rozpočtu kapitoly </t>
  </si>
  <si>
    <t xml:space="preserve"> (v tis.Kč)</t>
  </si>
  <si>
    <t xml:space="preserve"> z toho: </t>
  </si>
  <si>
    <t>na povodňové škody</t>
  </si>
  <si>
    <t xml:space="preserve">         </t>
  </si>
  <si>
    <t>na řešení důsledků kosovské krize</t>
  </si>
  <si>
    <t>dotace</t>
  </si>
  <si>
    <t>Investiční dotace a půjčky krajům a obcím celkem</t>
  </si>
  <si>
    <t>Běžné výdaje kapitoly celkem</t>
  </si>
  <si>
    <t>Kapitálové výdaje kapitoly celkem</t>
  </si>
  <si>
    <t>Neinvestiční dotace a půjčky (návratné finanční výpomoci) krajům a obcím celkem</t>
  </si>
  <si>
    <t>půjčky (návratné finanční výpomoci)</t>
  </si>
  <si>
    <t xml:space="preserve">dotací a půjček (návratných finančních výpomocí) krajům a obcím, podnikatelským a jiným subjektům </t>
  </si>
  <si>
    <t>Běžné výdaje organizačních složek státu celkem</t>
  </si>
  <si>
    <t>Kapitálové výdaje organizačních složek státu celkem</t>
  </si>
  <si>
    <t>Neinvestiční příspěvky příspěvkovým organizacím celkem</t>
  </si>
  <si>
    <t>Investiční příspěvky příspěvkovým organizacím celkem</t>
  </si>
  <si>
    <t xml:space="preserve"> a neziskovým institucím celkem</t>
  </si>
  <si>
    <t xml:space="preserve">Investiční dotace a půjčky (návratné finanční výpomoci) podnikatelským subjektům </t>
  </si>
  <si>
    <t>a neziskovým institucím celkem</t>
  </si>
  <si>
    <t>Kontroloval: Ing. Konečná Marta</t>
  </si>
  <si>
    <t>Kapitola: 334 Ministerstvo kultury</t>
  </si>
  <si>
    <t>Neinvestiční dotace a půjčky (návratné finanční výpomoci) podnikatelským subj.</t>
  </si>
  <si>
    <t>Telefon:       257085236</t>
  </si>
  <si>
    <t>Vypracoval: Ing. Joef Novotný</t>
  </si>
  <si>
    <t>Telefon:       257085250</t>
  </si>
  <si>
    <t>Rozpočet 2007</t>
  </si>
  <si>
    <t xml:space="preserve"> k 31. 12. 2007</t>
  </si>
  <si>
    <t>Datum: 15.2.2008</t>
  </si>
  <si>
    <t xml:space="preserve">  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</si>
</sst>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"/>
    <numFmt numFmtId="165" formatCode="_-* #,##0\ _K_č_-;\-* #,##0\ _K_č_-;_-* &quot;-&quot;??\ _K_č_-;_-@_-"/>
    <numFmt numFmtId="166" formatCode="_-* #,##0.0\ _K_č_-;\-* #,##0.0\ _K_č_-;_-* &quot;-&quot;??\ _K_č_-;_-@_-"/>
    <numFmt numFmtId="167" formatCode="0.0"/>
    <numFmt numFmtId="168" formatCode="#,##0.00&quot; &quot;;\-#,##0.00&quot; &quot;;&quot; &quot;;&quot; &quot;\ "/>
    <numFmt numFmtId="169" formatCode="#,##0.00&quot; &quot;"/>
    <numFmt numFmtId="170" formatCode="#,##0.00&quot; &quot;;\-#,##0.00&quot; &quot;;&quot; 0,00&quot;;&quot; 0,00&quot;\ "/>
    <numFmt numFmtId="171" formatCode="\k\ dd/mm/yyyy"/>
    <numFmt numFmtId="172" formatCode="0.00;[Red]0.00"/>
    <numFmt numFmtId="173" formatCode="#,##0.00,;\-#,##0.00,;0.00"/>
    <numFmt numFmtId="174" formatCode="#,##0.0000"/>
    <numFmt numFmtId="175" formatCode="#,##0.000"/>
    <numFmt numFmtId="176" formatCode="#,##0.00\ &quot;Kč&quot;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1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0"/>
    </font>
    <font>
      <b/>
      <sz val="10"/>
      <name val="Tahoma"/>
      <family val="0"/>
    </font>
    <font>
      <sz val="12"/>
      <name val="Arial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Continuous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8" xfId="0" applyFont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8" xfId="0" applyBorder="1" applyAlignment="1">
      <alignment/>
    </xf>
    <xf numFmtId="4" fontId="0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Continuous"/>
    </xf>
    <xf numFmtId="4" fontId="5" fillId="0" borderId="0" xfId="0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4" fontId="8" fillId="0" borderId="0" xfId="0" applyNumberFormat="1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4" fontId="0" fillId="0" borderId="0" xfId="0" applyNumberFormat="1" applyFill="1" applyAlignment="1">
      <alignment horizontal="centerContinuous"/>
    </xf>
    <xf numFmtId="0" fontId="0" fillId="0" borderId="9" xfId="0" applyFill="1" applyBorder="1" applyAlignment="1">
      <alignment horizontal="centerContinuous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Continuous"/>
    </xf>
    <xf numFmtId="0" fontId="0" fillId="0" borderId="11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3" fontId="0" fillId="0" borderId="11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0" fillId="0" borderId="15" xfId="0" applyFill="1" applyBorder="1" applyAlignment="1">
      <alignment horizontal="centerContinuous"/>
    </xf>
    <xf numFmtId="4" fontId="0" fillId="0" borderId="16" xfId="0" applyNumberFormat="1" applyFill="1" applyBorder="1" applyAlignment="1">
      <alignment horizontal="centerContinuous"/>
    </xf>
    <xf numFmtId="4" fontId="0" fillId="0" borderId="17" xfId="0" applyNumberFormat="1" applyFill="1" applyBorder="1" applyAlignment="1">
      <alignment horizontal="centerContinuous"/>
    </xf>
    <xf numFmtId="4" fontId="0" fillId="0" borderId="3" xfId="0" applyNumberFormat="1" applyFill="1" applyBorder="1" applyAlignment="1">
      <alignment horizontal="centerContinuous"/>
    </xf>
    <xf numFmtId="4" fontId="0" fillId="0" borderId="3" xfId="0" applyNumberFormat="1" applyFont="1" applyFill="1" applyBorder="1" applyAlignment="1">
      <alignment/>
    </xf>
    <xf numFmtId="4" fontId="0" fillId="0" borderId="6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6"/>
  <sheetViews>
    <sheetView showGridLines="0" tabSelected="1" zoomScaleSheetLayoutView="100" workbookViewId="0" topLeftCell="A52">
      <selection activeCell="I6" sqref="I6"/>
    </sheetView>
  </sheetViews>
  <sheetFormatPr defaultColWidth="9.00390625" defaultRowHeight="12.75"/>
  <cols>
    <col min="1" max="1" width="7.125" style="0" customWidth="1"/>
    <col min="2" max="2" width="17.625" style="0" customWidth="1"/>
    <col min="3" max="3" width="21.375" style="0" customWidth="1"/>
    <col min="4" max="4" width="28.625" style="0" customWidth="1"/>
    <col min="5" max="5" width="13.00390625" style="26" customWidth="1"/>
    <col min="6" max="6" width="11.375" style="26" customWidth="1"/>
    <col min="7" max="7" width="13.875" style="37" customWidth="1"/>
  </cols>
  <sheetData>
    <row r="1" ht="12.75"/>
    <row r="2" spans="1:7" ht="16.5" customHeight="1">
      <c r="A2" t="s">
        <v>26</v>
      </c>
      <c r="G2" s="24" t="s">
        <v>3</v>
      </c>
    </row>
    <row r="3" ht="16.5" customHeight="1">
      <c r="G3" s="24"/>
    </row>
    <row r="4" ht="12.75">
      <c r="G4" s="27"/>
    </row>
    <row r="5" spans="1:7" s="17" customFormat="1" ht="15.75">
      <c r="A5" s="9" t="s">
        <v>4</v>
      </c>
      <c r="B5" s="19"/>
      <c r="C5" s="19"/>
      <c r="D5" s="19"/>
      <c r="E5" s="28"/>
      <c r="F5" s="28"/>
      <c r="G5" s="29"/>
    </row>
    <row r="6" spans="1:7" s="17" customFormat="1" ht="15.75">
      <c r="A6" s="9" t="s">
        <v>17</v>
      </c>
      <c r="B6" s="18"/>
      <c r="C6" s="19"/>
      <c r="D6" s="19"/>
      <c r="E6" s="28"/>
      <c r="F6" s="28"/>
      <c r="G6" s="29"/>
    </row>
    <row r="7" spans="1:7" s="15" customFormat="1" ht="15.75">
      <c r="A7" s="9" t="s">
        <v>5</v>
      </c>
      <c r="B7" s="18"/>
      <c r="C7" s="18"/>
      <c r="D7" s="18"/>
      <c r="E7" s="30"/>
      <c r="F7" s="30"/>
      <c r="G7" s="31"/>
    </row>
    <row r="8" spans="1:7" ht="12.75">
      <c r="A8" s="12" t="s">
        <v>6</v>
      </c>
      <c r="B8" s="3"/>
      <c r="C8" s="3"/>
      <c r="D8" s="3"/>
      <c r="E8" s="32"/>
      <c r="F8" s="32"/>
      <c r="G8" s="33"/>
    </row>
    <row r="9" spans="1:7" ht="12.75">
      <c r="A9" s="12"/>
      <c r="B9" s="3"/>
      <c r="C9" s="3"/>
      <c r="D9" s="3"/>
      <c r="E9" s="32"/>
      <c r="F9" s="32"/>
      <c r="G9" s="33"/>
    </row>
    <row r="10" spans="1:7" ht="13.5" thickBot="1">
      <c r="A10" s="12"/>
      <c r="B10" s="3"/>
      <c r="C10" s="3"/>
      <c r="D10" s="3"/>
      <c r="E10" s="32"/>
      <c r="F10" s="32"/>
      <c r="G10" s="33"/>
    </row>
    <row r="11" spans="1:7" ht="12.75">
      <c r="A11" s="11"/>
      <c r="B11" s="4"/>
      <c r="C11" s="4"/>
      <c r="D11" s="7"/>
      <c r="E11" s="34" t="s">
        <v>31</v>
      </c>
      <c r="F11" s="34"/>
      <c r="G11" s="49" t="s">
        <v>2</v>
      </c>
    </row>
    <row r="12" spans="1:7" ht="13.5" thickBot="1">
      <c r="A12" s="6"/>
      <c r="B12" s="2"/>
      <c r="C12" s="2"/>
      <c r="D12" s="8"/>
      <c r="E12" s="38" t="s">
        <v>0</v>
      </c>
      <c r="F12" s="48" t="s">
        <v>1</v>
      </c>
      <c r="G12" s="50" t="s">
        <v>32</v>
      </c>
    </row>
    <row r="13" spans="1:7" ht="12.75">
      <c r="A13" s="23"/>
      <c r="B13" s="1"/>
      <c r="C13" s="1"/>
      <c r="D13" s="5"/>
      <c r="E13" s="39"/>
      <c r="F13" s="40"/>
      <c r="G13" s="51"/>
    </row>
    <row r="14" spans="1:7" ht="12.75">
      <c r="A14" s="13" t="s">
        <v>18</v>
      </c>
      <c r="B14" s="10"/>
      <c r="C14" s="1"/>
      <c r="D14" s="5"/>
      <c r="E14" s="41">
        <f>223954+100000+1742+210+30+26250+6496+1670+0</f>
        <v>360352</v>
      </c>
      <c r="F14" s="42">
        <f>234239+134217+1986+85+0+73937+6496+2526+2126+162+2</f>
        <v>455776</v>
      </c>
      <c r="G14" s="52">
        <f>224729.79+33217+199899.61+179.56+0+74418.24+6175.3+2384.74+197.72</f>
        <v>541201.9600000001</v>
      </c>
    </row>
    <row r="15" spans="1:7" ht="12.75">
      <c r="A15" s="13" t="s">
        <v>7</v>
      </c>
      <c r="B15" s="10" t="s">
        <v>8</v>
      </c>
      <c r="C15" s="1"/>
      <c r="D15" s="5"/>
      <c r="E15" s="43"/>
      <c r="F15" s="44"/>
      <c r="G15" s="52"/>
    </row>
    <row r="16" spans="1:7" ht="12.75">
      <c r="A16" s="13" t="s">
        <v>9</v>
      </c>
      <c r="B16" s="10" t="s">
        <v>10</v>
      </c>
      <c r="C16" s="1"/>
      <c r="D16" s="5"/>
      <c r="E16" s="43"/>
      <c r="F16" s="44"/>
      <c r="G16" s="52"/>
    </row>
    <row r="17" spans="1:7" ht="12.75">
      <c r="A17" s="13"/>
      <c r="B17" s="10"/>
      <c r="C17" s="1"/>
      <c r="D17" s="5"/>
      <c r="E17" s="41"/>
      <c r="F17" s="42"/>
      <c r="G17" s="52"/>
    </row>
    <row r="18" spans="1:7" ht="12.75">
      <c r="A18" s="13" t="s">
        <v>19</v>
      </c>
      <c r="B18" s="10"/>
      <c r="C18" s="1"/>
      <c r="D18" s="5"/>
      <c r="E18" s="41">
        <v>8500</v>
      </c>
      <c r="F18" s="42">
        <f>553212+65783-2</f>
        <v>618993</v>
      </c>
      <c r="G18" s="52">
        <f>17724.89+65383+622124.65</f>
        <v>705232.54</v>
      </c>
    </row>
    <row r="19" spans="1:7" ht="12.75">
      <c r="A19" s="13" t="s">
        <v>7</v>
      </c>
      <c r="B19" s="10" t="s">
        <v>8</v>
      </c>
      <c r="C19" s="1"/>
      <c r="D19" s="5"/>
      <c r="E19" s="41"/>
      <c r="F19" s="42"/>
      <c r="G19" s="52"/>
    </row>
    <row r="20" spans="1:7" ht="12.75">
      <c r="A20" s="13" t="s">
        <v>9</v>
      </c>
      <c r="B20" s="10" t="s">
        <v>10</v>
      </c>
      <c r="C20" s="1"/>
      <c r="D20" s="5"/>
      <c r="E20" s="41"/>
      <c r="F20" s="42"/>
      <c r="G20" s="52"/>
    </row>
    <row r="21" spans="1:7" ht="12.75">
      <c r="A21" s="13"/>
      <c r="B21" s="10"/>
      <c r="C21" s="1"/>
      <c r="D21" s="5"/>
      <c r="E21" s="41"/>
      <c r="F21" s="42"/>
      <c r="G21" s="52"/>
    </row>
    <row r="22" spans="1:7" ht="12.75">
      <c r="A22" s="13" t="s">
        <v>20</v>
      </c>
      <c r="B22" s="10"/>
      <c r="C22" s="1"/>
      <c r="D22" s="5"/>
      <c r="E22" s="41">
        <v>3374254</v>
      </c>
      <c r="F22" s="45">
        <v>3546844</v>
      </c>
      <c r="G22" s="52">
        <v>3502529.58</v>
      </c>
    </row>
    <row r="23" spans="1:7" ht="12.75">
      <c r="A23" s="13" t="s">
        <v>7</v>
      </c>
      <c r="B23" s="10" t="s">
        <v>8</v>
      </c>
      <c r="C23" s="1"/>
      <c r="D23" s="5"/>
      <c r="E23" s="41">
        <v>23550</v>
      </c>
      <c r="F23" s="42">
        <v>16704</v>
      </c>
      <c r="G23" s="52">
        <f>16704+10713.58</f>
        <v>27417.58</v>
      </c>
    </row>
    <row r="24" spans="1:7" ht="12.75">
      <c r="A24" s="13" t="s">
        <v>9</v>
      </c>
      <c r="B24" s="10" t="s">
        <v>10</v>
      </c>
      <c r="C24" s="1"/>
      <c r="D24" s="5"/>
      <c r="E24" s="41"/>
      <c r="F24" s="42"/>
      <c r="G24" s="52"/>
    </row>
    <row r="25" spans="1:7" ht="12.75">
      <c r="A25" s="13"/>
      <c r="B25" s="10"/>
      <c r="C25" s="1"/>
      <c r="D25" s="5"/>
      <c r="E25" s="41"/>
      <c r="F25" s="42"/>
      <c r="G25" s="52"/>
    </row>
    <row r="26" spans="1:7" ht="12.75">
      <c r="A26" s="13" t="s">
        <v>21</v>
      </c>
      <c r="B26" s="10"/>
      <c r="C26" s="1"/>
      <c r="D26" s="5"/>
      <c r="E26" s="41">
        <v>1541542</v>
      </c>
      <c r="F26" s="42">
        <v>1022947</v>
      </c>
      <c r="G26" s="52">
        <v>599756.01</v>
      </c>
    </row>
    <row r="27" spans="1:7" ht="12.75">
      <c r="A27" s="13" t="s">
        <v>7</v>
      </c>
      <c r="B27" s="10" t="s">
        <v>8</v>
      </c>
      <c r="C27" s="1"/>
      <c r="D27" s="5"/>
      <c r="E27" s="41"/>
      <c r="F27" s="42">
        <v>6846</v>
      </c>
      <c r="G27" s="52">
        <f>6846+17088.27</f>
        <v>23934.27</v>
      </c>
    </row>
    <row r="28" spans="1:7" ht="12.75">
      <c r="A28" s="13" t="s">
        <v>9</v>
      </c>
      <c r="B28" s="10" t="s">
        <v>10</v>
      </c>
      <c r="C28" s="1"/>
      <c r="D28" s="5"/>
      <c r="E28" s="41"/>
      <c r="F28" s="42"/>
      <c r="G28" s="52"/>
    </row>
    <row r="29" spans="1:7" ht="12.75">
      <c r="A29" s="13"/>
      <c r="B29" s="10"/>
      <c r="C29" s="1"/>
      <c r="D29" s="5"/>
      <c r="E29" s="41"/>
      <c r="F29" s="42"/>
      <c r="G29" s="52"/>
    </row>
    <row r="30" spans="1:7" ht="12.75">
      <c r="A30" s="13" t="s">
        <v>15</v>
      </c>
      <c r="B30" s="10"/>
      <c r="C30" s="1"/>
      <c r="D30" s="5"/>
      <c r="E30" s="41">
        <v>554942</v>
      </c>
      <c r="F30" s="42">
        <v>345839</v>
      </c>
      <c r="G30" s="52">
        <v>368161.34</v>
      </c>
    </row>
    <row r="31" spans="1:7" ht="12.75">
      <c r="A31" s="13" t="s">
        <v>7</v>
      </c>
      <c r="B31" s="10" t="s">
        <v>8</v>
      </c>
      <c r="C31" s="1" t="s">
        <v>11</v>
      </c>
      <c r="D31" s="5"/>
      <c r="E31" s="41"/>
      <c r="F31" s="42"/>
      <c r="G31" s="52">
        <v>11721</v>
      </c>
    </row>
    <row r="32" spans="1:7" ht="12.75">
      <c r="A32" s="13"/>
      <c r="B32" s="10"/>
      <c r="C32" s="1" t="s">
        <v>16</v>
      </c>
      <c r="D32" s="5"/>
      <c r="E32" s="41"/>
      <c r="F32" s="42"/>
      <c r="G32" s="52"/>
    </row>
    <row r="33" spans="1:7" ht="12.75">
      <c r="A33" s="13"/>
      <c r="B33" s="10"/>
      <c r="C33" s="1"/>
      <c r="D33" s="5"/>
      <c r="E33" s="41"/>
      <c r="F33" s="42"/>
      <c r="G33" s="52"/>
    </row>
    <row r="34" spans="1:7" ht="12.75">
      <c r="A34" s="13" t="s">
        <v>12</v>
      </c>
      <c r="B34" s="10"/>
      <c r="C34" s="1"/>
      <c r="D34" s="5"/>
      <c r="E34" s="41">
        <v>194055</v>
      </c>
      <c r="F34" s="42">
        <f>318030-162</f>
        <v>317868</v>
      </c>
      <c r="G34" s="52">
        <v>333219.15</v>
      </c>
    </row>
    <row r="35" spans="1:7" ht="12.75">
      <c r="A35" s="13" t="s">
        <v>7</v>
      </c>
      <c r="B35" s="10" t="s">
        <v>8</v>
      </c>
      <c r="C35" s="1" t="s">
        <v>11</v>
      </c>
      <c r="D35" s="5"/>
      <c r="E35" s="41"/>
      <c r="F35" s="42"/>
      <c r="G35" s="52"/>
    </row>
    <row r="36" spans="1:7" ht="12.75">
      <c r="A36" s="13"/>
      <c r="B36" s="10"/>
      <c r="C36" s="1" t="s">
        <v>16</v>
      </c>
      <c r="D36" s="5"/>
      <c r="E36" s="41"/>
      <c r="F36" s="42"/>
      <c r="G36" s="52"/>
    </row>
    <row r="37" spans="1:7" ht="12.75">
      <c r="A37" s="13"/>
      <c r="B37" s="10"/>
      <c r="C37" s="1"/>
      <c r="D37" s="5"/>
      <c r="E37" s="41"/>
      <c r="F37" s="42"/>
      <c r="G37" s="52"/>
    </row>
    <row r="38" spans="1:7" ht="12.75">
      <c r="A38" s="13" t="s">
        <v>27</v>
      </c>
      <c r="B38" s="10"/>
      <c r="C38" s="1"/>
      <c r="D38" s="5"/>
      <c r="E38" s="41">
        <f>42386+1805459+0+210</f>
        <v>1848055</v>
      </c>
      <c r="F38" s="42">
        <f>136723+1922887+200+400</f>
        <v>2060210</v>
      </c>
      <c r="G38" s="52">
        <f>134834.68+1930226.51+200+400</f>
        <v>2065661.19</v>
      </c>
    </row>
    <row r="39" spans="1:7" ht="12.75">
      <c r="A39" s="13" t="s">
        <v>22</v>
      </c>
      <c r="B39" s="10"/>
      <c r="C39" s="1"/>
      <c r="D39" s="5"/>
      <c r="E39" s="41"/>
      <c r="F39" s="42"/>
      <c r="G39" s="52">
        <v>2024.07</v>
      </c>
    </row>
    <row r="40" spans="1:7" ht="12.75">
      <c r="A40" s="13" t="s">
        <v>7</v>
      </c>
      <c r="B40" s="10" t="s">
        <v>8</v>
      </c>
      <c r="C40" s="1" t="s">
        <v>11</v>
      </c>
      <c r="D40" s="5"/>
      <c r="E40" s="41"/>
      <c r="F40" s="42"/>
      <c r="G40" s="52"/>
    </row>
    <row r="41" spans="1:7" ht="12.75">
      <c r="A41" s="13"/>
      <c r="B41" s="10"/>
      <c r="C41" s="1" t="s">
        <v>16</v>
      </c>
      <c r="D41" s="5"/>
      <c r="E41" s="41"/>
      <c r="F41" s="42"/>
      <c r="G41" s="52"/>
    </row>
    <row r="42" spans="1:7" ht="12.75">
      <c r="A42" s="13"/>
      <c r="B42" s="10" t="s">
        <v>10</v>
      </c>
      <c r="C42" s="1"/>
      <c r="D42" s="5"/>
      <c r="E42" s="41"/>
      <c r="F42" s="42"/>
      <c r="G42" s="52"/>
    </row>
    <row r="43" spans="1:7" ht="12.75">
      <c r="A43" s="13"/>
      <c r="B43" s="10"/>
      <c r="C43" s="1"/>
      <c r="D43" s="5"/>
      <c r="E43" s="41"/>
      <c r="F43" s="42"/>
      <c r="G43" s="52"/>
    </row>
    <row r="44" spans="1:7" ht="12.75">
      <c r="A44" s="13" t="s">
        <v>23</v>
      </c>
      <c r="B44" s="10"/>
      <c r="C44" s="1"/>
      <c r="D44" s="5"/>
      <c r="E44" s="41">
        <f>0+28079</f>
        <v>28079</v>
      </c>
      <c r="F44" s="42">
        <f>5000+141650</f>
        <v>146650</v>
      </c>
      <c r="G44" s="52">
        <f>12000+172656.91</f>
        <v>184656.91</v>
      </c>
    </row>
    <row r="45" spans="1:7" ht="12.75">
      <c r="A45" s="13" t="s">
        <v>24</v>
      </c>
      <c r="B45" s="10"/>
      <c r="C45" s="1"/>
      <c r="D45" s="5"/>
      <c r="E45" s="41"/>
      <c r="F45" s="42"/>
      <c r="G45" s="52"/>
    </row>
    <row r="46" spans="1:7" ht="12.75">
      <c r="A46" s="13" t="s">
        <v>7</v>
      </c>
      <c r="B46" s="10" t="s">
        <v>8</v>
      </c>
      <c r="C46" s="1" t="s">
        <v>11</v>
      </c>
      <c r="D46" s="5"/>
      <c r="E46" s="41"/>
      <c r="F46" s="42"/>
      <c r="G46" s="52"/>
    </row>
    <row r="47" spans="1:7" ht="12.75">
      <c r="A47" s="13"/>
      <c r="B47" s="10"/>
      <c r="C47" s="1" t="s">
        <v>16</v>
      </c>
      <c r="D47" s="5"/>
      <c r="E47" s="41"/>
      <c r="F47" s="42"/>
      <c r="G47" s="52"/>
    </row>
    <row r="48" spans="1:7" ht="12.75">
      <c r="A48" s="13"/>
      <c r="B48" s="10" t="s">
        <v>10</v>
      </c>
      <c r="C48" s="1"/>
      <c r="D48" s="5"/>
      <c r="E48" s="41"/>
      <c r="F48" s="42"/>
      <c r="G48" s="52"/>
    </row>
    <row r="49" spans="1:7" ht="12.75">
      <c r="A49" s="13"/>
      <c r="B49" s="10"/>
      <c r="C49" s="1"/>
      <c r="D49" s="5"/>
      <c r="E49" s="41"/>
      <c r="F49" s="42"/>
      <c r="G49" s="52"/>
    </row>
    <row r="50" spans="1:7" ht="12.75">
      <c r="A50" s="13" t="s">
        <v>13</v>
      </c>
      <c r="B50" s="10"/>
      <c r="C50" s="1"/>
      <c r="D50" s="5"/>
      <c r="E50" s="41">
        <f aca="true" t="shared" si="0" ref="E50:G51">SUM(E14,E22,E30,E38)</f>
        <v>6137603</v>
      </c>
      <c r="F50" s="42">
        <f t="shared" si="0"/>
        <v>6408669</v>
      </c>
      <c r="G50" s="52">
        <f t="shared" si="0"/>
        <v>6477554.07</v>
      </c>
    </row>
    <row r="51" spans="1:7" ht="12.75">
      <c r="A51" s="13" t="s">
        <v>7</v>
      </c>
      <c r="B51" s="10" t="s">
        <v>8</v>
      </c>
      <c r="C51" s="1"/>
      <c r="D51" s="5"/>
      <c r="E51" s="41">
        <f t="shared" si="0"/>
        <v>23550</v>
      </c>
      <c r="F51" s="42">
        <f t="shared" si="0"/>
        <v>16704</v>
      </c>
      <c r="G51" s="52">
        <f t="shared" si="0"/>
        <v>41162.65</v>
      </c>
    </row>
    <row r="52" spans="1:7" ht="12.75">
      <c r="A52" s="13" t="s">
        <v>9</v>
      </c>
      <c r="B52" s="10" t="s">
        <v>10</v>
      </c>
      <c r="C52" s="1"/>
      <c r="D52" s="5"/>
      <c r="E52" s="41"/>
      <c r="F52" s="42"/>
      <c r="G52" s="52"/>
    </row>
    <row r="53" spans="1:7" ht="12.75">
      <c r="A53" s="13"/>
      <c r="B53" s="10"/>
      <c r="C53" s="1"/>
      <c r="D53" s="5"/>
      <c r="E53" s="41"/>
      <c r="F53" s="42"/>
      <c r="G53" s="52"/>
    </row>
    <row r="54" spans="1:7" ht="12.75">
      <c r="A54" s="13"/>
      <c r="B54" s="10"/>
      <c r="C54" s="1"/>
      <c r="D54" s="5"/>
      <c r="E54" s="41"/>
      <c r="F54" s="42"/>
      <c r="G54" s="52"/>
    </row>
    <row r="55" spans="1:7" ht="12.75">
      <c r="A55" s="13" t="s">
        <v>14</v>
      </c>
      <c r="B55" s="10"/>
      <c r="C55" s="1"/>
      <c r="D55" s="5"/>
      <c r="E55" s="41">
        <f aca="true" t="shared" si="1" ref="E55:G56">SUM(E18,E26,E34,E44)</f>
        <v>1772176</v>
      </c>
      <c r="F55" s="42">
        <f t="shared" si="1"/>
        <v>2106458</v>
      </c>
      <c r="G55" s="52">
        <f t="shared" si="1"/>
        <v>1822864.61</v>
      </c>
    </row>
    <row r="56" spans="1:7" ht="12.75">
      <c r="A56" s="13" t="s">
        <v>7</v>
      </c>
      <c r="B56" s="10" t="s">
        <v>8</v>
      </c>
      <c r="C56" s="1"/>
      <c r="D56" s="5"/>
      <c r="E56" s="41">
        <f t="shared" si="1"/>
        <v>0</v>
      </c>
      <c r="F56" s="42">
        <f t="shared" si="1"/>
        <v>6846</v>
      </c>
      <c r="G56" s="52">
        <f t="shared" si="1"/>
        <v>23934.27</v>
      </c>
    </row>
    <row r="57" spans="1:7" ht="12.75">
      <c r="A57" s="13" t="s">
        <v>9</v>
      </c>
      <c r="B57" s="10" t="s">
        <v>10</v>
      </c>
      <c r="C57" s="1"/>
      <c r="D57" s="5"/>
      <c r="E57" s="41"/>
      <c r="F57" s="42"/>
      <c r="G57" s="52"/>
    </row>
    <row r="58" spans="1:7" ht="12.75">
      <c r="A58" s="13"/>
      <c r="B58" s="10" t="s">
        <v>34</v>
      </c>
      <c r="C58" s="1"/>
      <c r="D58" s="5"/>
      <c r="E58" s="41"/>
      <c r="F58" s="42"/>
      <c r="G58" s="52"/>
    </row>
    <row r="59" spans="1:7" ht="13.5" thickBot="1">
      <c r="A59" s="6"/>
      <c r="B59" s="2"/>
      <c r="C59" s="2"/>
      <c r="D59" s="8"/>
      <c r="E59" s="46"/>
      <c r="F59" s="47"/>
      <c r="G59" s="53"/>
    </row>
    <row r="60" spans="1:7" ht="12.75">
      <c r="A60" s="1"/>
      <c r="B60" s="1"/>
      <c r="C60" s="1"/>
      <c r="D60" s="1"/>
      <c r="E60" s="35"/>
      <c r="F60" s="35"/>
      <c r="G60" s="36"/>
    </row>
    <row r="61" spans="1:7" ht="12.75">
      <c r="A61" s="1"/>
      <c r="B61" s="1"/>
      <c r="C61" s="1"/>
      <c r="D61" s="1"/>
      <c r="E61" s="35"/>
      <c r="F61" s="35"/>
      <c r="G61" s="36"/>
    </row>
    <row r="62" spans="1:7" ht="12.75">
      <c r="A62" s="1"/>
      <c r="B62" s="1"/>
      <c r="C62" s="1"/>
      <c r="D62" s="1"/>
      <c r="E62" s="35"/>
      <c r="F62" s="35"/>
      <c r="G62" s="36"/>
    </row>
    <row r="63" spans="1:7" ht="18" customHeight="1">
      <c r="A63" s="1"/>
      <c r="B63" s="1"/>
      <c r="C63" s="1"/>
      <c r="D63" s="1"/>
      <c r="E63" s="35"/>
      <c r="F63" s="35"/>
      <c r="G63" s="36"/>
    </row>
    <row r="64" spans="1:7" s="16" customFormat="1" ht="12.75">
      <c r="A64" s="20" t="s">
        <v>29</v>
      </c>
      <c r="B64" s="21"/>
      <c r="C64" s="21"/>
      <c r="D64" s="21" t="s">
        <v>25</v>
      </c>
      <c r="F64" s="21" t="s">
        <v>33</v>
      </c>
      <c r="G64" s="24"/>
    </row>
    <row r="65" spans="1:7" s="16" customFormat="1" ht="12.75">
      <c r="A65" s="21" t="s">
        <v>30</v>
      </c>
      <c r="B65" s="21"/>
      <c r="C65" s="22"/>
      <c r="D65" s="21" t="s">
        <v>28</v>
      </c>
      <c r="F65" s="22"/>
      <c r="G65" s="25"/>
    </row>
    <row r="66" spans="1:7" s="16" customFormat="1" ht="12.75">
      <c r="A66" s="14"/>
      <c r="G66" s="24"/>
    </row>
  </sheetData>
  <printOptions horizontalCentered="1"/>
  <pageMargins left="0.7874015748031497" right="0.7874015748031497" top="0.4330708661417323" bottom="0.3937007874015748" header="0.35433070866141736" footer="0.2755905511811024"/>
  <pageSetup horizontalDpi="600" verticalDpi="600" orientation="portrait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kurfurstv</dc:creator>
  <cp:keywords/>
  <dc:description/>
  <cp:lastModifiedBy>zdenka.hankova</cp:lastModifiedBy>
  <cp:lastPrinted>2008-02-08T11:42:32Z</cp:lastPrinted>
  <dcterms:created xsi:type="dcterms:W3CDTF">1998-08-20T11:36:41Z</dcterms:created>
  <dcterms:modified xsi:type="dcterms:W3CDTF">2008-06-05T06:33:43Z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