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635" activeTab="0"/>
  </bookViews>
  <sheets>
    <sheet name="7225- VISK" sheetId="1" r:id="rId1"/>
  </sheets>
  <definedNames>
    <definedName name="_xlnm.Print_Titles" localSheetId="0">'7225- VISK'!$8:$10</definedName>
    <definedName name="_xlnm.Print_Area" localSheetId="0">'7225- VISK'!$B$1:$H$577</definedName>
    <definedName name="Z_631E1620_5BFC_11D5_BB2F_00A024274F6B_.wvu.PrintArea" localSheetId="0" hidden="1">'7225- VISK'!$B$1:$H$655</definedName>
  </definedNames>
  <calcPr fullCalcOnLoad="1"/>
</workbook>
</file>

<file path=xl/comments1.xml><?xml version="1.0" encoding="utf-8"?>
<comments xmlns="http://schemas.openxmlformats.org/spreadsheetml/2006/main">
  <authors>
    <author>zdenka.hankova</author>
  </authors>
  <commentList>
    <comment ref="B1" authorId="0">
      <text>
        <r>
          <rPr>
            <b/>
            <sz val="8"/>
            <rFont val="Tahoma"/>
            <family val="0"/>
          </rPr>
          <t>zdenka.hankova: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<sst xmlns="http://schemas.openxmlformats.org/spreadsheetml/2006/main" count="1051" uniqueCount="863">
  <si>
    <t>VISK 3   - Automatizace místní knihovny Brťov - Jeneč v regionálním systému Clavius REKS</t>
  </si>
  <si>
    <t>Obec Cetkovice</t>
  </si>
  <si>
    <t>VISK 3   - Změna knihovního systému LANius na Clavius</t>
  </si>
  <si>
    <t>Obec Drnovice</t>
  </si>
  <si>
    <t>VISK 3   - Automatizace Obecní knihovny Drnovice</t>
  </si>
  <si>
    <t>Obec Habrůvka</t>
  </si>
  <si>
    <t>VISK 3   - Zahájení modernizace a automatizace obecní knihovny</t>
  </si>
  <si>
    <t>Obec Kotvrdovice</t>
  </si>
  <si>
    <t>VISK 3   - Plná automatizace knihovnických činností a zpřístupnění on-line katalogu knihovny na jejích stránkách</t>
  </si>
  <si>
    <t>Obec Vavřinec</t>
  </si>
  <si>
    <t>VISK 3   - Automatizace knihovny ve Vavřinci a Suchdole a rozšíření služeb v knihovně ve Veselici</t>
  </si>
  <si>
    <t>Obec Vysočany</t>
  </si>
  <si>
    <t>VISK 3   - Zkvalitnění služeb knihovny prostřednictvím nového knihovního systému</t>
  </si>
  <si>
    <t>Obec Žďárná</t>
  </si>
  <si>
    <t>VISK 3   - Automatizace obecní knihovny, Veřejné informační služby knihoven (VISK 3)</t>
  </si>
  <si>
    <t>Obec Žernovník</t>
  </si>
  <si>
    <t>VISK 3   - Automatizace místní knihovny v regionálním systému Clavius REKS</t>
  </si>
  <si>
    <t>Brno-město</t>
  </si>
  <si>
    <t>Knihovna Jiřího Mahena v Brně, p. o.</t>
  </si>
  <si>
    <t>VISK 3   - Rozšíření nabídky služeb na bázi ICT uživatelům poboček Knihovny Jiřího Mahena v Brně - Tuřany, Tuřanské nám. 1 a Jundrov, Veslařská 56 a jejich zapojení do sítě automatizovaných provozů KJM</t>
  </si>
  <si>
    <t>Knihovna J. Mahena v Brně</t>
  </si>
  <si>
    <t>Brno-venkov</t>
  </si>
  <si>
    <t>Město Kuřim</t>
  </si>
  <si>
    <t>VISK 3   - Připojení dalších obecních knihoven okresu Brno - venkov do AKS Clavius REKS</t>
  </si>
  <si>
    <t>Město Rajhrad</t>
  </si>
  <si>
    <t>VISK 3   - Automatizace Městské knihovny Rajhrad</t>
  </si>
  <si>
    <t>Město Tišnov</t>
  </si>
  <si>
    <t>VISK 3   - Přístup k informacím - základní služba knihovny</t>
  </si>
  <si>
    <t>Městys Pozořice</t>
  </si>
  <si>
    <t>VISK 3   - Dokončení automatizace knihovny v Pozořicích</t>
  </si>
  <si>
    <t>Obec Kanice</t>
  </si>
  <si>
    <t>Obec Říčany</t>
  </si>
  <si>
    <t>VISK 3   - On-line katalog Obecní knihovny v Říčanech</t>
  </si>
  <si>
    <t>Obec Tetčice</t>
  </si>
  <si>
    <t>VISK 3 - Obnova technického vybavení. Dokončení automatizace knihovnických činností</t>
  </si>
  <si>
    <t>Břeclav</t>
  </si>
  <si>
    <t>Město Valtice</t>
  </si>
  <si>
    <t>VISK 3   - Moderní knihovna 2011</t>
  </si>
  <si>
    <t>Městská knihovna Břeclav</t>
  </si>
  <si>
    <t>VISK 3   - Zkvalitnění poskytovaných automatizovaných knihovnických služeb formou přechodu na SQL verzi AKS Clavius s OPAC katalogem nové generace</t>
  </si>
  <si>
    <t>Městys Boleradice</t>
  </si>
  <si>
    <t>Městys Velké Němčice</t>
  </si>
  <si>
    <t>VISK 3   - Obnova technického a programového vybavení, aktuální verze Clavius systému</t>
  </si>
  <si>
    <t>Obec Borkovany</t>
  </si>
  <si>
    <t>VISK 3   - Automatizace Obecní knihovny v Borkovanech - systém Clavius do 10 000 svazků, Knihovna jako informační  centrum obce, místo setkávání obyvatel</t>
  </si>
  <si>
    <t>Obec Brumovice</t>
  </si>
  <si>
    <t>VISK 3   - Rozšíření a zkvalitnění služeb pro uživatele knihovny</t>
  </si>
  <si>
    <t>Obec Dobré Pole</t>
  </si>
  <si>
    <t>Obec Jevišovka</t>
  </si>
  <si>
    <t>VISK 3   - Přechod z knihovního systému LANius na knihovní systém Clavius</t>
  </si>
  <si>
    <t>Obec Nikolčice</t>
  </si>
  <si>
    <t>Obec Nový Přerov</t>
  </si>
  <si>
    <t>VISK 3   - Zlepšení dostupnosti knihovnických služeb a kooperace knihoven</t>
  </si>
  <si>
    <t>Obec Popice</t>
  </si>
  <si>
    <t>Obec Tvrdonice</t>
  </si>
  <si>
    <t>VISK 3   -Změna knihovního systému LANius na systém Clavius</t>
  </si>
  <si>
    <t>VISK 3   - Přechod z automatizovaného knihovního systému LANius na Clavius. Zpřístupnění on-line katalogu obecní knihovny Vrbice na internetu. Modernizace výpočetní techniky za účelem zkvalitnění poskytovaných služeb</t>
  </si>
  <si>
    <t>Hodonín</t>
  </si>
  <si>
    <t xml:space="preserve">Městská knihovna Dubňany </t>
  </si>
  <si>
    <t>VISK 3   - Přechod z knihovního systému LANius na systém Clavius</t>
  </si>
  <si>
    <t>Obec Blatnice pod Svatým Antonínkem</t>
  </si>
  <si>
    <t>VISK 3   - Automatizace obecní knihovny - rozšíření knihovního systému</t>
  </si>
  <si>
    <t>Obec Lužice</t>
  </si>
  <si>
    <t>VISK 3   - Modernizace Místní knihovny v Lužicích</t>
  </si>
  <si>
    <t>Obec Milotice</t>
  </si>
  <si>
    <t>VISK 3   - Moderní knihovna v obci Milotice</t>
  </si>
  <si>
    <t>Obec Moravský Písek</t>
  </si>
  <si>
    <t>VISK 3   - Automatizace Obecní knihovny Moravský Písek</t>
  </si>
  <si>
    <t>Obec Ratíškovice</t>
  </si>
  <si>
    <t>VISK 3   - Informační centrum - rozšíření počtu stanic pro uživatele</t>
  </si>
  <si>
    <t>Obec Skoronice</t>
  </si>
  <si>
    <t>VISK 3   - Obecní knihovna Skoronice - automatizovaná knižní a informační brána do mikroregionu Nový Dvůr</t>
  </si>
  <si>
    <t>Obec Šardice</t>
  </si>
  <si>
    <t>Obec Těmice</t>
  </si>
  <si>
    <t>Obec Tvarožná Lhota</t>
  </si>
  <si>
    <t>VISK 3   - Dokončení automatizace obecní knihovny</t>
  </si>
  <si>
    <t>Vyškov</t>
  </si>
  <si>
    <t>Knihovna Karla Dvořáčka, p. o.</t>
  </si>
  <si>
    <t>VISK 3   - Advanced Rapid Library - ugrade on-line katalogu IPAC2,5</t>
  </si>
  <si>
    <t>Obec Topolany</t>
  </si>
  <si>
    <t>VISK 3   - Obnova technického a programového vybavení upgrade nebo rozšíření automatizovaného knihovního systému, upgrade nebo nákup serveru, rozšíření počtu stanic pro uživatele apod.</t>
  </si>
  <si>
    <t>Znojmo</t>
  </si>
  <si>
    <t>Městská knihovna Znojmo</t>
  </si>
  <si>
    <t>VISK 3   - Pokračování automatizace obsluhovaných knihoven regionu Znojemsko prostřednictvím knihovního systému Clavius REKS</t>
  </si>
  <si>
    <t>Obec Hnanice</t>
  </si>
  <si>
    <t>VISK 3   - Přechod na knihovní systém Clavius REKS</t>
  </si>
  <si>
    <t>Obec Medlice</t>
  </si>
  <si>
    <t>Obec Trstěnice</t>
  </si>
  <si>
    <t>Obec Uherčice</t>
  </si>
  <si>
    <t>VISK 3   - Automatizace Obecní knihovny v Uherčicích</t>
  </si>
  <si>
    <t>Obec Velký Karlov</t>
  </si>
  <si>
    <t>VISK 3   - Automatizace Místní knihovny Velký Karlov</t>
  </si>
  <si>
    <t>KÚ Olomouckého kraje</t>
  </si>
  <si>
    <t>Olomouc</t>
  </si>
  <si>
    <t>Knihovna města Olomouce, p. o.</t>
  </si>
  <si>
    <t>VISK 3   - Automatizovaná revize obecních knihoven</t>
  </si>
  <si>
    <t>Město Moravský Beroun</t>
  </si>
  <si>
    <t>Městská kulturní zařízení, p.o., Šternberk</t>
  </si>
  <si>
    <t>VISK 3   - Obnova zastaralého počítačového vybavení</t>
  </si>
  <si>
    <t>Obec Mladeč</t>
  </si>
  <si>
    <t>VISK 3   - Zahájení automatizace knihovnických činností v Obecní knihovně Mladeč</t>
  </si>
  <si>
    <t>Obec Velký Týnec</t>
  </si>
  <si>
    <t>VISK 3   - Zahájení automatizace knihovnických činností v Obecní knihovně Velký Týnec</t>
  </si>
  <si>
    <t>Obecní úřad Dolany</t>
  </si>
  <si>
    <t>VISK 3   - Zahájení automatizace knihovnických činností v Obecní knihovně Dolany</t>
  </si>
  <si>
    <t>Prostějov</t>
  </si>
  <si>
    <t>Městská knihovna Prostějov</t>
  </si>
  <si>
    <t>VISK 3   - Implementace Clavius SQL a OPAC 2.0</t>
  </si>
  <si>
    <t>Přerov</t>
  </si>
  <si>
    <t>Městská knihovna v Přerově</t>
  </si>
  <si>
    <t>VISK 3   - Mobilní počítačová učebna - "MUCL"(Mobile User Computer Learning)</t>
  </si>
  <si>
    <t>VISK 3   - Implementace aplikačního serveru pro provoz OPAC 2.0 Carmen, SQL databáze a www stránek sdružení SKIP 10</t>
  </si>
  <si>
    <t>Obec Bělotín</t>
  </si>
  <si>
    <t>Automatizace knihovny Bělotín</t>
  </si>
  <si>
    <t>Šumperk</t>
  </si>
  <si>
    <t>Město Hanušovice</t>
  </si>
  <si>
    <t>VISK 3   - Změna knihovního systému Kp-win SQL 1.0 na systém Kp-win SQL 1.1 a pořízení PC pro regionální server v Městské knihovně Hanušovice</t>
  </si>
  <si>
    <t>Obec Bohutín</t>
  </si>
  <si>
    <t>VISK 3   - Automatizace knihovny Bohutín, připojení k regionálnímu serveru</t>
  </si>
  <si>
    <t>Obec Dolní Studénky</t>
  </si>
  <si>
    <t>VISK 3   - Automatizace knihovny Dolní Studénky, připojení k regionálnímu serveru</t>
  </si>
  <si>
    <t>Obec Hrabišín</t>
  </si>
  <si>
    <t>VISK 3   - Automatizace knihovny Hrabišín, připojení k regionálnímu serveru</t>
  </si>
  <si>
    <t>Obec Jindřichov</t>
  </si>
  <si>
    <t>VISK 3   - Automatizace knihovny Jindřichov, připojení k regionálnímu serveru Hanušovice</t>
  </si>
  <si>
    <t>Obec Kopřivná</t>
  </si>
  <si>
    <t>VISK 3   - Automatizace knihovny Kopřivná, připojení k regionálnímu serveru Hanušovice</t>
  </si>
  <si>
    <t>Městská knihovna Šumperk</t>
  </si>
  <si>
    <t>KÚ Zlínského kraje</t>
  </si>
  <si>
    <t>Knihovna Kroměřížska</t>
  </si>
  <si>
    <t>VISK 3   - OPAC 2.0</t>
  </si>
  <si>
    <t>Město Koryčany</t>
  </si>
  <si>
    <t>VISK 3   - Kreativní lekce pro děti a seniory</t>
  </si>
  <si>
    <t>Město Vizovice</t>
  </si>
  <si>
    <t>VISK 3   - Zkvalitnění technického vybavení a půjčovních služeb pro čtenáře a uživatele knihovny</t>
  </si>
  <si>
    <t>Městské kulturní středisko Holešov</t>
  </si>
  <si>
    <t>VISK 3   - Obnova technického vybavení knihovny</t>
  </si>
  <si>
    <t>VISK 3   - Rozšíření automatizovaného knihovního systému Clavius - modul Z39.50 klient pasivní (stahování)</t>
  </si>
  <si>
    <t>Obec Kyselovice</t>
  </si>
  <si>
    <t>VISK 3   - Rozšíření počtu stanic pro uživatele v Obecní knihovně v Kyselovicích</t>
  </si>
  <si>
    <t>Obec Pačlavice</t>
  </si>
  <si>
    <t>VISK 3   - Zpřístupnění přístupového místa k internetu na pobočce Místní knihovny Pačlavice - pobočka Lhota</t>
  </si>
  <si>
    <t>Uherské Hradiště</t>
  </si>
  <si>
    <t>Knihovna Bedřicha Beneše Buchlovana</t>
  </si>
  <si>
    <t>VISK 3   - Nová generace webového katalogu Clavius - OPAC 2</t>
  </si>
  <si>
    <t>Obec Břestek</t>
  </si>
  <si>
    <t>Obec Hostětín</t>
  </si>
  <si>
    <t>VISK 3   - Dokončení automatizace místní knihovny</t>
  </si>
  <si>
    <t>Obec Salaš</t>
  </si>
  <si>
    <t>Obec Veletiny</t>
  </si>
  <si>
    <t>Vsetín</t>
  </si>
  <si>
    <t>Město Kelč</t>
  </si>
  <si>
    <t>VISK 3   - Zpřístupnění katalogu knihovny na internetu - on-line katalog</t>
  </si>
  <si>
    <t>Masarykova veřejná knihovna</t>
  </si>
  <si>
    <t>VISK 9 - Harmonizace nár. autorit s lokálními autoritami MVK Vsetín</t>
  </si>
  <si>
    <t>Městská knihovna Rožnov pod Radhoštěm, p. o.</t>
  </si>
  <si>
    <t>VISK 3   - Modernizace AKS a serveru v Městské knihovně v Rožnově pod Radhoštěm</t>
  </si>
  <si>
    <t>Městská knihovna Valašské Meziříčí, p. o.</t>
  </si>
  <si>
    <t>VISK 3   - Pořízení modulu WWW OPAC 2.0 a upgrade pobočky - rozšíření o 2 uživatele</t>
  </si>
  <si>
    <t>Obec Bystřička, Obecní úřad</t>
  </si>
  <si>
    <t>Obec Dolní Bečva</t>
  </si>
  <si>
    <t>Obec Hošťálková</t>
  </si>
  <si>
    <t>VISK 3   - Elektronizace Místní knihovny v Hošťálkové</t>
  </si>
  <si>
    <t>Obec Hutisko - Solanec</t>
  </si>
  <si>
    <t>Obec Lačnov</t>
  </si>
  <si>
    <t>Obec Střítež nad Bečvou</t>
  </si>
  <si>
    <t>Obec Valašská Senice</t>
  </si>
  <si>
    <t>Obec Vidče</t>
  </si>
  <si>
    <t>Obec Vigantice</t>
  </si>
  <si>
    <t>Zlín</t>
  </si>
  <si>
    <t>Město Brumov-Bylnice</t>
  </si>
  <si>
    <t>VISK 3   - Zkvalitnění služeb pro čtenáře knihovny ve Svatém Štěpáně</t>
  </si>
  <si>
    <t>Město Fryšták</t>
  </si>
  <si>
    <t>VISK 3   - Konverze evidence knihovních fondů obecních knihoven regionu Fryštácka z knihovního systému ISIS do knihovního systému Clavius</t>
  </si>
  <si>
    <t>Město Luhačovice</t>
  </si>
  <si>
    <t>VISK 3   - Zavedení regionálního knihovního systému REKS v regionu Luhačovicka a prezentace knižního fondu prostřednictvím OPAC 2.0</t>
  </si>
  <si>
    <t>Obec Nedašova Lhota</t>
  </si>
  <si>
    <t>VISK 3   - Zkvalitnění služeb místní knihovny</t>
  </si>
  <si>
    <t>Obec Rokytnice</t>
  </si>
  <si>
    <t>VISK 3   - Zkvalitnění služeb obecní knihovny</t>
  </si>
  <si>
    <t>Obec Veselá</t>
  </si>
  <si>
    <t>Frýdek-Místek</t>
  </si>
  <si>
    <t>Knihovna Jablunkov</t>
  </si>
  <si>
    <t>VISK 3   - WWW katalog Carmen OPAC 2.0</t>
  </si>
  <si>
    <t>Obec Komorní Lhotka</t>
  </si>
  <si>
    <t>Karviná</t>
  </si>
  <si>
    <t>K3 Bohumín, p. o.</t>
  </si>
  <si>
    <t>VISK 3   - Zkvalitnění a modernizace služeb vzdělávacího centra knihovny K3 Bohumín</t>
  </si>
  <si>
    <t>Městská knihovna Český Těšín</t>
  </si>
  <si>
    <t>VISK 3   - Počítačová gramotnost - vzdělávací kurzy pro seniory</t>
  </si>
  <si>
    <t>Regionální knihovna Karviná</t>
  </si>
  <si>
    <t>VISK 3   - Inovace projektu bezplatné tvorby webových stránek pro knihovny ČR</t>
  </si>
  <si>
    <t>Nový Jičín</t>
  </si>
  <si>
    <t>Město Příbor</t>
  </si>
  <si>
    <t>VISK 3   - Modernizace služeb knihovny</t>
  </si>
  <si>
    <t>Městská knihovna Kopřivnice, p.o.</t>
  </si>
  <si>
    <t>VISK 3   - Rozšíření a modernizace čítárny se studovnou</t>
  </si>
  <si>
    <t>Městské kulturní centrum Fulnek, p. o.</t>
  </si>
  <si>
    <t>Obec Jeseník nad Odrou</t>
  </si>
  <si>
    <t>VISK 3   - Modernizace obecní knihovny Jeseník nad Odrou a zřízení nové pobočky</t>
  </si>
  <si>
    <t>Opava</t>
  </si>
  <si>
    <t>Obec Rohov</t>
  </si>
  <si>
    <t>VISK 3   - Zvýšení počtu míst veřejného internetu v místní knihovně</t>
  </si>
  <si>
    <t>Ostrava</t>
  </si>
  <si>
    <t>Obec Vřesina</t>
  </si>
  <si>
    <t>VISK 3   - Rozšíření služeb knihovny pro čtenáře</t>
  </si>
  <si>
    <t>Transfery veřjn. rozp. úz. úrovně - kraje</t>
  </si>
  <si>
    <t>6342, 5323</t>
  </si>
  <si>
    <t>Gymnázium Jiřího Ortena, Kutná Hora</t>
  </si>
  <si>
    <t>Muzeum T.G.M. Rakovník</t>
  </si>
  <si>
    <t>VISK 7</t>
  </si>
  <si>
    <t>Středočeská vědecká knihovna v Kladně</t>
  </si>
  <si>
    <t>VISK 2, 7</t>
  </si>
  <si>
    <t>Jihočeská věd. knihovna v Č. Budějovicích</t>
  </si>
  <si>
    <t>VISK 2, 5</t>
  </si>
  <si>
    <t>Muzeum Jindřichohradecka</t>
  </si>
  <si>
    <t>Muzeum Dr. Bohuslava Horáka v Rokycanech</t>
  </si>
  <si>
    <t>Studijní a vědecká knihovna Plzeň. kraje</t>
  </si>
  <si>
    <t>VISK 2, 5, 7, 9</t>
  </si>
  <si>
    <t>Západočeské muzeum v Plzni</t>
  </si>
  <si>
    <t>VISK 6</t>
  </si>
  <si>
    <t>Krajská knihovna Karlovy Vary</t>
  </si>
  <si>
    <t>VISK 2, 9</t>
  </si>
  <si>
    <t>Muzeum Cheb</t>
  </si>
  <si>
    <t>Muzeum Karlovy Vary</t>
  </si>
  <si>
    <t>VISK 6, 7</t>
  </si>
  <si>
    <t>Střední průmyslová škola Ostrov</t>
  </si>
  <si>
    <t>Severočeská věd. knihovna v Ústí n.L.</t>
  </si>
  <si>
    <t>Krajská vědecká knihovna v Liberci</t>
  </si>
  <si>
    <t>VISK 3   - Doplnění modulů AKS Clavius v knihovnách okresu Liberec</t>
  </si>
  <si>
    <t>Muzeum Českého ráje v Turnově</t>
  </si>
  <si>
    <t>KÚ Královéhradeckého kraje</t>
  </si>
  <si>
    <t>Studijní a vědecká knihovna v H. Králové</t>
  </si>
  <si>
    <t>VISK 7, 9</t>
  </si>
  <si>
    <t>Krajská knihovna v Pardubicích</t>
  </si>
  <si>
    <t>Regionální muzeum v Chrudimi</t>
  </si>
  <si>
    <t>Krajská knihovna Vysočiny v Havl. Brodě</t>
  </si>
  <si>
    <t>VISK 2</t>
  </si>
  <si>
    <t>VISK 3   - Regionální knihovní systém Clavius REKS pro neprofesionální knihovny v okrese Havlíčkův Brod</t>
  </si>
  <si>
    <t>Nemocnice Nové Město na Moravě</t>
  </si>
  <si>
    <t>VISK 3   - Rozšíření programu Clavius o modul "www katalog pro informace"</t>
  </si>
  <si>
    <t>Muzeum Brněnska</t>
  </si>
  <si>
    <t>Regionální muzeum v Mikulově</t>
  </si>
  <si>
    <t>VOŠ ekonomická a zdravotnická  Boskovice</t>
  </si>
  <si>
    <t>Vědecká knihovna v Olomouci</t>
  </si>
  <si>
    <t>Krajská knihovna Františka Bartoše</t>
  </si>
  <si>
    <t>VISK 3   - WWW katalog knihovních fondů obecních knihoven regionu Štítná n. Vlaří</t>
  </si>
  <si>
    <t>Muzeum regionu Valašsko</t>
  </si>
  <si>
    <t>VISK 3   - Rozšíření počtu uživatelů knihovního systému, pořízení modulu revize a modulu www OPAC</t>
  </si>
  <si>
    <t>KÚ Moravskoslezského kraje</t>
  </si>
  <si>
    <t>Moravskoslezská věd. knihovna v Ostravě</t>
  </si>
  <si>
    <t>Muzeum v Bruntále</t>
  </si>
  <si>
    <t>Transfery vysokým školám</t>
  </si>
  <si>
    <t>6352, 5332</t>
  </si>
  <si>
    <t>České vysoké učení technické v Praze</t>
  </si>
  <si>
    <r>
      <t xml:space="preserve">VISK 9   - </t>
    </r>
    <r>
      <rPr>
        <sz val="9"/>
        <rFont val="Arial CE"/>
        <family val="0"/>
      </rPr>
      <t>Harmonizace lokálního rejstříku autorit ČVUT se SNA a příspěvek ke kooperativní tvorbě SNA v prostředí ALEPH 20.01</t>
    </r>
  </si>
  <si>
    <t>Univerzita Karlova v Praze - rektorát</t>
  </si>
  <si>
    <t>VISK 9   - Kooperativní tvorba a využívání souborů národních autorit v Centrální knihovně - inf. systému UK v Praze</t>
  </si>
  <si>
    <t xml:space="preserve">                                          - Filosof. fakulta</t>
  </si>
  <si>
    <t>VISK 2   - Rozvoj portálu Elektronických studijních textů z oboru inf, vědy a knihovnictví</t>
  </si>
  <si>
    <t xml:space="preserve">                                          - Pedagog. fakulta</t>
  </si>
  <si>
    <t>VISK 7   - Digitalizace učitelských časopisů 19. a poč. 20 stol. a jejich vystavení v systému KRAMERIUS</t>
  </si>
  <si>
    <t>Vysoká škola ekonomická v Praze</t>
  </si>
  <si>
    <t>VISK 7   - Digitalizace sbírky Zlatý fond českého ekonomického myšlení</t>
  </si>
  <si>
    <t>Plzeň</t>
  </si>
  <si>
    <t>Západočeská univerzita v Plzni</t>
  </si>
  <si>
    <t>VISK 2   - Mimoškolní vzdělávání pracovníků knihoven v oblasti ICT</t>
  </si>
  <si>
    <t>VISK 9   - Harmonizace národních a lokálních autorit UK ZČU v Plzni</t>
  </si>
  <si>
    <t>Ústí n. Labem</t>
  </si>
  <si>
    <t xml:space="preserve">Univerzita Jana Evangelisty Purkyně </t>
  </si>
  <si>
    <t>VISK 9   - Harmonizace národních a lokálních autorit UJEP v Ústí n. Labem</t>
  </si>
  <si>
    <t>Masarykova univerzita v Brně</t>
  </si>
  <si>
    <t>VISK 3   - Znalostní prostředí pro obor ISK: podpora spolupráce, sdílení a transferu znalostí</t>
  </si>
  <si>
    <t>VISK 5   - Rekatalogizace fondů Knihovny univerzitního kampusu MU</t>
  </si>
  <si>
    <t>VISK 5   - Retrokatalogizace oborových sbírek ÚK PřF MU III.</t>
  </si>
  <si>
    <t>VISK 9   - Revize a harmonizace lokálních záhlaví v Souborném kalogu MU s bází Národních autorit NK ČR a jejich kooperativní tvorba</t>
  </si>
  <si>
    <t>Veterinární a farmaceutická univerzita Brno</t>
  </si>
  <si>
    <t>VISK 5   - Pokračování retrokatalogizace fondu ústavních knihoven VFU Brno</t>
  </si>
  <si>
    <t>Vysoké učení technické v Brně</t>
  </si>
  <si>
    <t>VISK 2   - Základy práce s LMS Moodle a tvorba multimediálního obsahu</t>
  </si>
  <si>
    <t>Transfery veřejným výzkumným institucím</t>
  </si>
  <si>
    <t>6354, 5334</t>
  </si>
  <si>
    <t xml:space="preserve">Praha </t>
  </si>
  <si>
    <t xml:space="preserve">AV ČR - Etnologický ústav </t>
  </si>
  <si>
    <t>VISK 5   - Rekatalogizace fondu knihovny Kabinetu hudební historie EÚ AV ČR - zahájení</t>
  </si>
  <si>
    <t xml:space="preserve">AV ČR - Knihovna </t>
  </si>
  <si>
    <t>VISK 3   - Rozvoj systému Kramerius a řešení pro správu a archivaci digitálních dokumentů</t>
  </si>
  <si>
    <t>VISK 5   - Retrospektivní konverze gen. lístkového katalogu Knihovny AN ČR</t>
  </si>
  <si>
    <t>VISK 6   - Cizojazyčná bohemika z fondu Knihovny AV ČR</t>
  </si>
  <si>
    <t>VISK 7   - Mikrofilmování a digitalizace Věstníku Královské české společnosti nauk</t>
  </si>
  <si>
    <t>10.5.2011,24.5</t>
  </si>
  <si>
    <t>Ústav mezinárodních vztahů</t>
  </si>
  <si>
    <t>VISK 8/B- Oborová inf. brána pro obor mezinárodní vztahy</t>
  </si>
  <si>
    <t>Výzkumný ústav lesního hospodářství a myslivosti, v.v.i. Jíloviště</t>
  </si>
  <si>
    <t xml:space="preserve">AV ČR - Archeologický  ústav </t>
  </si>
  <si>
    <t>VISK 5   - Rekatalogizace fondu knihovny Archeologického ústavu AV ČR</t>
  </si>
  <si>
    <t xml:space="preserve">Schválený rozpočet </t>
  </si>
  <si>
    <t>Převod v rámci MK</t>
  </si>
  <si>
    <t>z neinv. na inv.</t>
  </si>
  <si>
    <t>MF 2</t>
  </si>
  <si>
    <t>z 7225 do 7223</t>
  </si>
  <si>
    <t>MF 13</t>
  </si>
  <si>
    <t>mail od SOLK</t>
  </si>
  <si>
    <t>Transfery jiným kapitolám</t>
  </si>
  <si>
    <t>kap. 307 - Min. obrany</t>
  </si>
  <si>
    <t>Vojenský historický ústav</t>
  </si>
  <si>
    <t>VISK 6 -   Historie a vojenství v dobových písemnostech</t>
  </si>
  <si>
    <t>VISK 7 -   Historie a vojenství v dobovém tisku (Digitalizace periodik knihovny VHÚ)</t>
  </si>
  <si>
    <t>kap. 314 - Min. vnitra</t>
  </si>
  <si>
    <t>Národní archiv</t>
  </si>
  <si>
    <t>VISK 6 -   Zámecká knihovna Valdštejnů na zámku v Doksech - 6. etapa</t>
  </si>
  <si>
    <t>VISK 7 -   Úřední a oficiální seriálové dokumenty republiky Československé - 3. etapa</t>
  </si>
  <si>
    <t>kap. 329 - Min. zemědělství</t>
  </si>
  <si>
    <t>Ústav zemědělské ekonomiky a informací</t>
  </si>
  <si>
    <t>VISK 5 -   Rekatalogizace zemědělské a potravinářské literatury</t>
  </si>
  <si>
    <t>VISK 9 -   Kooperativní tvorba a využívání souborů náárodních autorit v ZPK - ÚZEI</t>
  </si>
  <si>
    <t>kap. 333 - MŠMT</t>
  </si>
  <si>
    <t>Národní technická knihovna</t>
  </si>
  <si>
    <t>VISK 2 -   Moderní informační a komunikační technologie v knihovnictví 2011</t>
  </si>
  <si>
    <t xml:space="preserve">VISK 3 -   Zpřístupnění OS OPAC VuFind - pilotní realizace v NTK </t>
  </si>
  <si>
    <t>VISK 8/B -Zajištění provozu oborové brány TECH</t>
  </si>
  <si>
    <t>VISK 9 -   Harmonizace databáze personálních autorit NTK se souborem nár. autorit NK ČR - 7. etapa</t>
  </si>
  <si>
    <t>Ústav pro informace ve vzdělávání</t>
  </si>
  <si>
    <t>VISK 5 -   Retrospektivní konverze místního katalogu NPKK - nejstarší fondy (18. stol. až rok 1940) - II. etapa</t>
  </si>
  <si>
    <t>kap. 335 - Min. zdravotnictví</t>
  </si>
  <si>
    <t>Národní lékařská knihovna</t>
  </si>
  <si>
    <t>VISK 2 -   Elektronické inf. zdroje a služby ve veřejných zdravotnických knihovnách</t>
  </si>
  <si>
    <t>VISK 5 -   Retrokatalogizace fondů Národní lékařské knihovny - IX. etapa</t>
  </si>
  <si>
    <t>VISK 6 -   Digitalizace vzácných tisků Národní lékařské knihovny</t>
  </si>
  <si>
    <t>VISK 7 -   Reformátorování bohemistických časopisů a monografií z historického fondu NLK - II. etapa</t>
  </si>
  <si>
    <t>VISK 9 -   Kooperativní tvorba využívání personálních autorit z oboru lékařství a zdravotnictví - IV. etapa</t>
  </si>
  <si>
    <t>Státní zdravotní ústav v Praze</t>
  </si>
  <si>
    <t xml:space="preserve">VISK 3 -   Zkvalitnění knihovnicko-informačních služeb knihovny SZÚ </t>
  </si>
  <si>
    <t>Upravený rozpočet</t>
  </si>
  <si>
    <t>29-11 STAR</t>
  </si>
  <si>
    <t>P o s k y t n u t o</t>
  </si>
  <si>
    <t>N e p o s k y t n u t o</t>
  </si>
  <si>
    <t>R e k a p i t u l a c e</t>
  </si>
  <si>
    <t>P o l o ž k a</t>
  </si>
  <si>
    <t>5222</t>
  </si>
  <si>
    <t>5223</t>
  </si>
  <si>
    <t>Transfery nezisk. a pod. org. - ostatní neinvestiční dotace</t>
  </si>
  <si>
    <t>6329, 5229</t>
  </si>
  <si>
    <t>Transfery veřejn. rozp. úz. úrovně - obce prostřednictvím kraje</t>
  </si>
  <si>
    <t>Transfery veřejn. rozp. úz. úrovně - kraje</t>
  </si>
  <si>
    <t>C e l k e m   poskytnuto</t>
  </si>
  <si>
    <r>
      <t xml:space="preserve">VISK 3   - </t>
    </r>
    <r>
      <rPr>
        <sz val="10"/>
        <rFont val="Arial"/>
        <family val="2"/>
      </rPr>
      <t>Zlepšení přístupu k informačním zdrojům z oblasti veřejné správy</t>
    </r>
    <r>
      <rPr>
        <sz val="9"/>
        <rFont val="Arial"/>
        <family val="2"/>
      </rPr>
      <t xml:space="preserve"> (funkce knihovny jako informačního centra obce)</t>
    </r>
  </si>
  <si>
    <r>
      <t xml:space="preserve">KÚ Královéhradeckého </t>
    </r>
    <r>
      <rPr>
        <i/>
        <u val="single"/>
        <sz val="9"/>
        <rFont val="Arial CE"/>
        <family val="2"/>
      </rPr>
      <t>kraje</t>
    </r>
  </si>
  <si>
    <r>
      <t xml:space="preserve">KÚ </t>
    </r>
    <r>
      <rPr>
        <i/>
        <u val="single"/>
        <sz val="9"/>
        <rFont val="Arial CE"/>
        <family val="2"/>
      </rPr>
      <t>Moravskoslezského kraje</t>
    </r>
  </si>
  <si>
    <t>Ministerstvo kultury ČR</t>
  </si>
  <si>
    <t>Řádek č. 7225</t>
  </si>
  <si>
    <t xml:space="preserve">Kapitálové </t>
  </si>
  <si>
    <t xml:space="preserve">Běžné </t>
  </si>
  <si>
    <t>Celkem</t>
  </si>
  <si>
    <t>u PO kontrola RO na JASU</t>
  </si>
  <si>
    <t>Č. okresu</t>
  </si>
  <si>
    <t>PO / Okres / Kraj</t>
  </si>
  <si>
    <t>Transfer na (adresát)</t>
  </si>
  <si>
    <t>ú č e l</t>
  </si>
  <si>
    <t>poskyt.</t>
  </si>
  <si>
    <t>v tis.Kč</t>
  </si>
  <si>
    <t>Transfery přísp. organizacím v působnosti MK ČR</t>
  </si>
  <si>
    <t>6351, 5331</t>
  </si>
  <si>
    <t>Moravská galerie v Brně</t>
  </si>
  <si>
    <t>VISK 3   - Zkvalitnění služeb MG v Brně přechodem na nový knihovní systém</t>
  </si>
  <si>
    <t>27. úpr.</t>
  </si>
  <si>
    <t>VISK 5   - Retrokatalogizace fondu NG Brno (pokračování)</t>
  </si>
  <si>
    <t>Moravská zemská knihovna</t>
  </si>
  <si>
    <t>VISK 2   - Mimoškolní vzdělávání knihovníků</t>
  </si>
  <si>
    <t>VISK 3   - Server pro geografické vyhledávání map</t>
  </si>
  <si>
    <t>VISK 3   - Rozvoj serveru Obálky knih a metadatového editoru vč. nezbytného posílení infrastruktury MZK</t>
  </si>
  <si>
    <t>VISK 5   - Retrokonverze konverze fondu MZK Brno (pokračování)</t>
  </si>
  <si>
    <t>VISK 5   - Retrokonverze konverze jihomoravských historických sbírek</t>
  </si>
  <si>
    <t>VISK 6   - Digitalizace rukopisů knihovny kláštera františkánů v Mor. Třebové a digitalizace rukopisů MZK</t>
  </si>
  <si>
    <t>19.5,23-11</t>
  </si>
  <si>
    <t>27,60. úpr.</t>
  </si>
  <si>
    <t>VISK 7   - Digitalizace brněnských novin Rovnost a bezpečné uložení dat</t>
  </si>
  <si>
    <t>VISK 9   - Kooperativní tvorba a využívání souborů národních autorit 2010</t>
  </si>
  <si>
    <t>30. úpr.</t>
  </si>
  <si>
    <t>Moravské zemské muzeum</t>
  </si>
  <si>
    <r>
      <t xml:space="preserve">VISK 5   - </t>
    </r>
    <r>
      <rPr>
        <sz val="9"/>
        <rFont val="Arial CE"/>
        <family val="0"/>
      </rPr>
      <t>Tvorba a rozvoj centrální databáze knižních a časopiseckých fondů Knihovny MZM pomocí technologie RETROKON 2011</t>
    </r>
  </si>
  <si>
    <t>Muzeum J.A. Komenského</t>
  </si>
  <si>
    <t>VISK 3   - Vytvoření a zprovoznění inf. databáze Muzea JAK - převedení dat do uživatelsky použitelného on-line katalogu, přístupného z webového prostředí</t>
  </si>
  <si>
    <t>Národní galerie</t>
  </si>
  <si>
    <t>VISK 3    - Zkvalitnění služeb NG v Praze přechodem na nový knihovní systém</t>
  </si>
  <si>
    <t>28. úpr.</t>
  </si>
  <si>
    <t>VISK 7    - Digitalizace seriálu Dílo: listu věnovaného původní tvorbě české, hl. dekorativní</t>
  </si>
  <si>
    <t>7. úpr.</t>
  </si>
  <si>
    <t>Národní knihovna</t>
  </si>
  <si>
    <t>VISK 1   - Zajištění činnosti Koordinačního centra programu VISK v roce 2010</t>
  </si>
  <si>
    <t>44. úpr.</t>
  </si>
  <si>
    <t>VISK 1   - Metodický pokyn pro výstavbu a rekonstrukci knihoven</t>
  </si>
  <si>
    <t xml:space="preserve">VISK 2   - Kurzy základní informační gramotnosti </t>
  </si>
  <si>
    <t>VISK 3   - PROKOP - nástroj pro kontrolu konzistence dat napříč knihovními systémy</t>
  </si>
  <si>
    <t>VISK 4   - Zabezpečení provozu digitální knihovny Manuscriptorium</t>
  </si>
  <si>
    <t>VISK 4   - Zabezpečení provozu a správy Digitální knihovny NK ČR (Kramerius)</t>
  </si>
  <si>
    <t xml:space="preserve">VISK 4   - Zabezpečení provozu a správy Digitální knihovny NK ČR </t>
  </si>
  <si>
    <t>VISK 4   - Registr digitalizace.cz - nástroj pro minimalizaci duplicitního zpracování digitálních dokumentů</t>
  </si>
  <si>
    <t>VISK 5   - Retrokatalogizace starých tisků uložených v odd. rukopisů a starých tisků NK ČR</t>
  </si>
  <si>
    <t>VISK 5   - Retrospektivní katalogizace periodik vydaných na území ČR z fondů NK ČR</t>
  </si>
  <si>
    <t>VISK 5   - Retrospektivní konverze katalogů NK ČR (GK UKF I, GK SK - staré tisky)</t>
  </si>
  <si>
    <t>28.2,13-9</t>
  </si>
  <si>
    <t>7,44. úpr.</t>
  </si>
  <si>
    <t>VISK 6   - Hromadná digitalizace historických a vzácných dokumentů ve spolupráci se společností Google v roce 2011</t>
  </si>
  <si>
    <t>VISK 6   - Digitalizace historických dokumentů NK ČR v r. 2011</t>
  </si>
  <si>
    <t>VISK 6   - Digitalizace vybraných historických rukopisů hudebnin ze sbírky kantorského rodu Strachotů</t>
  </si>
  <si>
    <t>VISK 7   - Konzervační ošetření ohrožených dokumentů, reformátovaných v podprogramu VISK 7</t>
  </si>
  <si>
    <t>VISK 7   - Analytické zpracování vybraných periodických titulů z fondů NK ČR</t>
  </si>
  <si>
    <t>34. úpr.</t>
  </si>
  <si>
    <t>VISK 8a - Multilicenční zpřístupnění českých elektronických inf. zdrojů v roce 2011</t>
  </si>
  <si>
    <t>VISK 8b - Zajištění provozu JIB v celonárodním měřítku,  budování obor. inf. bran, zpřístupnění inf. zdrojů NK ČR a českých webových zdrojů</t>
  </si>
  <si>
    <t>VISK 9/I - Rozvoj funkcí CASLIN - Souborného katalogu ČR</t>
  </si>
  <si>
    <t>VISK 9/II- Koordinace kooperativní tvorby a využívání souborů národních autorit</t>
  </si>
  <si>
    <t>19.5,změna 11-8</t>
  </si>
  <si>
    <t>Národní muzeum</t>
  </si>
  <si>
    <t>VISK 3   - Vytvoření jednotné správy knihovního integrovaného systému KpWin v NM</t>
  </si>
  <si>
    <t>31.5.,2.12</t>
  </si>
  <si>
    <t xml:space="preserve">VISK 5   - Retrospektivní konverze Gen. jmenného katalogu NM - část česká - 6. etapa </t>
  </si>
  <si>
    <t>VISK 5   - Retrokonverze katalogů knihovny Náprstkova muzea</t>
  </si>
  <si>
    <t>VISK 5   - Retrospektivní konverze katalogů hudebněhistorického odd. NM - Českého muzea hudby - 5. etapa</t>
  </si>
  <si>
    <t>VISK 6   - Digitalizace vzácných rukopisů Knihovny Národního muzea</t>
  </si>
  <si>
    <t>VISK 7   - Reformátorování periodik NM - Časopis Českého muzea (4. etapa)</t>
  </si>
  <si>
    <t>VISK 7   - Digitalizace ediční řady Archiv pro přírodovědecké prozkoumání Čech</t>
  </si>
  <si>
    <t>Národní techn. muzeum</t>
  </si>
  <si>
    <t>VISK 3   - Zkvalitnění služeb NTM přechodem na nový knihovní systém</t>
  </si>
  <si>
    <t>VISK 5   - Retrospektivní konverze historického fondu knihovny NTM v rámci Národního programu retrospektivní konverze katalogů v ČR - RETROKON</t>
  </si>
  <si>
    <t>VISK 7   - Mikrofilmování a digitální zpřístupnění historických časopisů ohrožených degradací kyselého papíru z fondu Knihovny NTM</t>
  </si>
  <si>
    <t>Památník nár. písemnictví</t>
  </si>
  <si>
    <t>VISK 7   - Digitalizace periodik v knihovně PNP</t>
  </si>
  <si>
    <t>Slezské zemské muzeum</t>
  </si>
  <si>
    <t>VISK 5   - Retrokatalogizaci přírůstků knih z let 1970 -1974 do el. katalogu v Knihovně Ústřední knihovny SZM</t>
  </si>
  <si>
    <t>UMPRUM</t>
  </si>
  <si>
    <t>VISK 3   - Zkvalitnění služeb UMPRUM přechodem na nový knihovní systém</t>
  </si>
  <si>
    <t xml:space="preserve">VISK 5   - Pokračování v retrokatalogizaci přírůstků knih z let 1939 -1936 do el. katalogu v Knihovně UMPRUM </t>
  </si>
  <si>
    <t>VISK 7   - Digitalizace českých architektonických časopisů 1. pol. 20. stol. (5. etapa)</t>
  </si>
  <si>
    <t>VISK 8/B- Další rozvoj oborové brány Umění a architektury (ART) - http://art.jib.cz</t>
  </si>
  <si>
    <t>C e l k e m</t>
  </si>
  <si>
    <t>Transfery podnikatelským subjektům (právnické osoby)</t>
  </si>
  <si>
    <t>Blansko</t>
  </si>
  <si>
    <t>Služby města Velké Opatovice</t>
  </si>
  <si>
    <t>VISK 3</t>
  </si>
  <si>
    <t>Kroměříž</t>
  </si>
  <si>
    <t>Zemědělský výzkumný ústav Kroměříž</t>
  </si>
  <si>
    <t>VISK 9</t>
  </si>
  <si>
    <t>Transfery nezisk. a pod. org. - obecně prosp. org.</t>
  </si>
  <si>
    <t>Náchod</t>
  </si>
  <si>
    <t>Městská knihovna Náchod</t>
  </si>
  <si>
    <t>VISK 3   - Podpora rozvoje celoživotního vzdělávání veřejnosti a knihovníků</t>
  </si>
  <si>
    <t>Transfery nezisk. a pod. org. - obč. sdružení</t>
  </si>
  <si>
    <t>Praha</t>
  </si>
  <si>
    <t>Hospicové občanské sdružení Cesta domů</t>
  </si>
  <si>
    <t>VISK 3   - Rozšíření knihovního systému Clavius o modul analytického popisu článků pro veřejnou hospicovou knihovnu</t>
  </si>
  <si>
    <t>Svaz českých knihkupců a nakladatelů</t>
  </si>
  <si>
    <t>VISK 8/B -Zpřístupňování bibliografické databáze Knižní noviny v Jednotné informační bráně</t>
  </si>
  <si>
    <t>Jablonec n. Nisou</t>
  </si>
  <si>
    <t>Spolek pro volný čas Novovesan</t>
  </si>
  <si>
    <t>VISK 3   - Nová ves N. Nisou - zahájení automatizace knihovny</t>
  </si>
  <si>
    <t>Transfery nezisk. a pod. org. - církve a náb. spol.</t>
  </si>
  <si>
    <t>Královská kanonie premontrátů na Strahově</t>
  </si>
  <si>
    <t>VISK 6   -  Digitalizace rukopisů a vzácných tisků Strahovské knihovny</t>
  </si>
  <si>
    <t>Provincie kapucínů v ČR, Praha 1</t>
  </si>
  <si>
    <t>VISK 6   -  Digitalizace Annales Capucinorum Provincie Bohemo-Austriaco-Styriacae</t>
  </si>
  <si>
    <t>Brno</t>
  </si>
  <si>
    <t>Brněnské biskupství</t>
  </si>
  <si>
    <t>VISK 3   - Změna knihovního systému Kp-win SQL 1.0 na systém Kp-win SQL 1.1</t>
  </si>
  <si>
    <t>Židovská obec Brno</t>
  </si>
  <si>
    <t>VISK 3   - Informační centrum Židovské obce Brno - rozšíření služeb knihovny</t>
  </si>
  <si>
    <t>Arcibiskupské gymnázium v Kroměříži</t>
  </si>
  <si>
    <t>VISK 3   - Rozšíření a zkvalitnění audiovizuálních a reprografických služeb uživatelům knihovny</t>
  </si>
  <si>
    <t>Transfery nezisk. a pod. org. - ostatní neinvestiční transfery</t>
  </si>
  <si>
    <t>5229, 6329</t>
  </si>
  <si>
    <t>Židovské muzeum v Praze</t>
  </si>
  <si>
    <t>VISK 5   - Přepis signatur naskenovaných lístků původního katalogu sbírky hebraik terezínského ghetta</t>
  </si>
  <si>
    <t>Transfery veřejn. rozp. úz. úrovně - obce prostřednictvím KÚ</t>
  </si>
  <si>
    <t>6341, 5321</t>
  </si>
  <si>
    <t>Magistrát hl.m. Prahy</t>
  </si>
  <si>
    <t>Praha 1</t>
  </si>
  <si>
    <t>Městská knihovna v Praze</t>
  </si>
  <si>
    <t>VISK 2,7</t>
  </si>
  <si>
    <t>VISK 1</t>
  </si>
  <si>
    <t>Městská část Praha-Suchdol</t>
  </si>
  <si>
    <t>KÚ Středočeského kraje</t>
  </si>
  <si>
    <t>20A</t>
  </si>
  <si>
    <t>Praha-západ</t>
  </si>
  <si>
    <t>Město Rudná</t>
  </si>
  <si>
    <t>VISK 3   - Přechod knihovního systému LANius na Clavius</t>
  </si>
  <si>
    <t>Obec Velké Přílepy</t>
  </si>
  <si>
    <t>VISK 3   - Rozšíření knihovního systému Clavius</t>
  </si>
  <si>
    <t>20B</t>
  </si>
  <si>
    <t>Příbram</t>
  </si>
  <si>
    <t>Knihovna Jana Drdy Příbram</t>
  </si>
  <si>
    <t xml:space="preserve">VISK 9 </t>
  </si>
  <si>
    <t>VISK 3   - Studovna pro nevidomé, slabozraké a pohybově hendikepované čtenáře</t>
  </si>
  <si>
    <t>Obec Tochovice</t>
  </si>
  <si>
    <t>VISK 3   - Zahájení automatizace knihovnických činností v Obecní knihovně v Tochovicích</t>
  </si>
  <si>
    <t>Benešov</t>
  </si>
  <si>
    <t>Obec Miličín</t>
  </si>
  <si>
    <t>VISK 3   - Automatizace obecní knihovny</t>
  </si>
  <si>
    <t>Beroun</t>
  </si>
  <si>
    <t>Město Zdice</t>
  </si>
  <si>
    <t>VISK 3   - Přechod na nový knihovnický systém</t>
  </si>
  <si>
    <t>Kolín</t>
  </si>
  <si>
    <t>Městská knihovna Kolín</t>
  </si>
  <si>
    <t>Kutná Hora</t>
  </si>
  <si>
    <t>Městská knihovna Kutná Hora</t>
  </si>
  <si>
    <t>VISK 3   - Doplnění vybavení MěK K.H. vhodnou technou s důrazem na funkci celoživotního vzdělávání veřejnosti i knihovníků</t>
  </si>
  <si>
    <t>Město Uhlířské Janovice</t>
  </si>
  <si>
    <t>VISK 3   - Inovace programového vybavení knihovny</t>
  </si>
  <si>
    <t>Mělník</t>
  </si>
  <si>
    <t>Město Mšeno</t>
  </si>
  <si>
    <t>Obec Nelahozeves</t>
  </si>
  <si>
    <t>Obec Úžice</t>
  </si>
  <si>
    <t>VISK 3   - Zlepšení přístupu k informačním zdrojům z oblasti veřejné správy (funkce knihovny jako inf. centra obce)</t>
  </si>
  <si>
    <t>Nymburk</t>
  </si>
  <si>
    <t>Obec Semice</t>
  </si>
  <si>
    <t>VISK 3   - Zavedení knihovního systému Kp-win SQL mini verze pro malé veřejné knihovny</t>
  </si>
  <si>
    <t>Prah-východ</t>
  </si>
  <si>
    <t>Město Klecany</t>
  </si>
  <si>
    <t>VISK 3   - Změna knihovního systému LANius na systém Clavius</t>
  </si>
  <si>
    <t>Obec Panenské Břežany</t>
  </si>
  <si>
    <t>VISK 3   - Zahájení automatizace knihovnických činností v Panenských Břežanech</t>
  </si>
  <si>
    <t>KÚ Jihočeského kraje</t>
  </si>
  <si>
    <t>České Budějovice</t>
  </si>
  <si>
    <t>Obec Dubné</t>
  </si>
  <si>
    <t>VISK 3   - Rozšíření služeb Obecní knihovny Dubné o on-line služby</t>
  </si>
  <si>
    <t>Obec Mydlovary</t>
  </si>
  <si>
    <t>VISK 3   - Rozšíření on-line služeb Obecní knihovny Mydlovary</t>
  </si>
  <si>
    <t>Technické služby města Nových Hradů</t>
  </si>
  <si>
    <t xml:space="preserve">VISK 3   - Rozšíření služeb MěK Nové Hrady o on-line služby a půjčování zvukových knih </t>
  </si>
  <si>
    <t>Český Krumlov</t>
  </si>
  <si>
    <t>Obec Malonty</t>
  </si>
  <si>
    <t>VISK 3   - Zlepšení knihovnických služeb v obci - přechod z automatizovaného systému LANius na systém Clavius</t>
  </si>
  <si>
    <t>Jindřichův Hradec</t>
  </si>
  <si>
    <t>Městská knihovna Dačice</t>
  </si>
  <si>
    <t>VISK 9 - Harmonizace lokál. autorit regionu JZ Moravy s národními autoritami</t>
  </si>
  <si>
    <t>VISK 3   - Modernizace technologického vybavení Měk Dačice pro celoživotní vzdělávání veřenosti, rozšíření salužeb</t>
  </si>
  <si>
    <t>Městská knihovna Jindřichův Hradec</t>
  </si>
  <si>
    <t>VISK 3   - Rozšíření Z39.50 klienta o database update</t>
  </si>
  <si>
    <t>VISK 3   - Zkvalitnění služeb v dětském oddělení centrálního pracovištš</t>
  </si>
  <si>
    <t>VISK 3   -  Přechod z formátu UNIMARC na interní formát MARC 21</t>
  </si>
  <si>
    <t>Město Kardašova Řečice</t>
  </si>
  <si>
    <t>VISK 3   - Zkvalitnění služeb pro dětské čtenáře</t>
  </si>
  <si>
    <t>Město Nová Včelnice</t>
  </si>
  <si>
    <t>VISK 3   - Dokončení automatizace knihovny se záměrem rozšíření služeb</t>
  </si>
  <si>
    <t>Městys Chlum u Třeboně</t>
  </si>
  <si>
    <t>Obec Nová Olešná</t>
  </si>
  <si>
    <t>VISK 3   - Rozšíření počtu stanic pro veřejnost</t>
  </si>
  <si>
    <t>Obec Zahrádky</t>
  </si>
  <si>
    <t>VISK 3   - Rozšířená nabídka služeb uživatelům</t>
  </si>
  <si>
    <t>Písek</t>
  </si>
  <si>
    <t>Městská knihovna Písek</t>
  </si>
  <si>
    <t>VISK 3   - Rozšíření automatizovanéhho knihovního systému Clavius do poboček MěK Písek</t>
  </si>
  <si>
    <t>Městská knihovna v Milevsku</t>
  </si>
  <si>
    <t>VISK 3   - Zahájení automatizace obecní knihovny v Sobědraži pomocí knihovního systému Clavius REKS</t>
  </si>
  <si>
    <t>VISK 3   - Propojení MěK v Milevsku s pobočkou v Domě kultury on-line, automatizace této pobočky</t>
  </si>
  <si>
    <t>Městys Sepekov</t>
  </si>
  <si>
    <t>VISK 3   - Obnova technického a programového vybavení</t>
  </si>
  <si>
    <t>Prachtice</t>
  </si>
  <si>
    <t xml:space="preserve">Městská knihovna Prachatice </t>
  </si>
  <si>
    <t>VISK 3   - Automatizovaný regionální systém REKS - IV. etapa</t>
  </si>
  <si>
    <t>VISK 3   - Nový katalog pro naše čtenáře</t>
  </si>
  <si>
    <t>Město Vlachovo Březí</t>
  </si>
  <si>
    <t>VISK 3   - Internetem do knihovny</t>
  </si>
  <si>
    <t>Obec Čkyně</t>
  </si>
  <si>
    <t>VISK 3   - Dokončení automatizace Obecní knihovny Čkyně</t>
  </si>
  <si>
    <t>Obec Stachy</t>
  </si>
  <si>
    <t>VISK 3   - Dokončení automatizace Obecní knihovny Stachy</t>
  </si>
  <si>
    <t>Tábor</t>
  </si>
  <si>
    <t>Městská knihovna Tábor</t>
  </si>
  <si>
    <t>VISK 9 - Harmonizace nár. autorit s lokálními a kontrola duplicit ..</t>
  </si>
  <si>
    <t>Město Planá n. Lužnicí</t>
  </si>
  <si>
    <t>VISK 3   - Informační centrum knihovny</t>
  </si>
  <si>
    <t>Obec Chotoviny</t>
  </si>
  <si>
    <t>VISK 3   - vvv katalog Clavius</t>
  </si>
  <si>
    <t>Obec Opařany</t>
  </si>
  <si>
    <t>VISK 3   - Rozšíření automatizovaného knihovního systému</t>
  </si>
  <si>
    <t>KÚ Plzeňského kraje</t>
  </si>
  <si>
    <t>Klatovy</t>
  </si>
  <si>
    <t>Město Horažďovice</t>
  </si>
  <si>
    <t>VISK 7- Prácheňsko digitálně 6. etapa</t>
  </si>
  <si>
    <t xml:space="preserve">Město Hartmanice </t>
  </si>
  <si>
    <t>VISK 3   - Revize knihovního fondu</t>
  </si>
  <si>
    <t>Město Nýrsko</t>
  </si>
  <si>
    <t>VISK 3   - Dětský on-line katalog</t>
  </si>
  <si>
    <t>Obec Malý Bor</t>
  </si>
  <si>
    <t>VISK 3   - Přechod Místní lidové knihovny Malý Bor na systém Clavius</t>
  </si>
  <si>
    <t>Úřad městyse Chudenice</t>
  </si>
  <si>
    <t>VISK 3   - Zahájení automatizace v knihovně městyse Chudenice</t>
  </si>
  <si>
    <t>Plzeň-město</t>
  </si>
  <si>
    <t>Knihovna města Plzeň</t>
  </si>
  <si>
    <t>VISK 9 - Harmonizace lokálních autorit Knihovny m. Plzně se souborem nár. autorit NK ČR</t>
  </si>
  <si>
    <t>Obec Nezvěstice</t>
  </si>
  <si>
    <t>VISK 3   - Automatizace knihovny</t>
  </si>
  <si>
    <t>Plzeň-jih</t>
  </si>
  <si>
    <t>Město Spálené Poříčí</t>
  </si>
  <si>
    <t>VISK 3   - MěK S.P. - Plně automatizované veřejné informačníé centrum - dokončení</t>
  </si>
  <si>
    <t>Obec Chlumčany</t>
  </si>
  <si>
    <t>VISK 3   - Zkvalitnění služeb MLK Chlumčany</t>
  </si>
  <si>
    <t>Obec Vstiš</t>
  </si>
  <si>
    <t>VISK 3   - Zahájení automatizace knihovny</t>
  </si>
  <si>
    <t>11.5.2011,25.11</t>
  </si>
  <si>
    <t>Rokycany</t>
  </si>
  <si>
    <t>Městská knihovna Rokycany</t>
  </si>
  <si>
    <t>VISK 3   - www katalog OPAC 2.0 a změna knihovního systému Cllavius na verzi SQL</t>
  </si>
  <si>
    <t>Městys Zvíkovec</t>
  </si>
  <si>
    <t>KÚ Karlovarského kraje</t>
  </si>
  <si>
    <t>Cheb</t>
  </si>
  <si>
    <t>Městská knihovna v Chebu</t>
  </si>
  <si>
    <t>VISK 3   - Knihovní systém KpwinSQL - zkvalitnění služeb čtenářům regionu a pokračování připojení dalších neprofesionálních knihoven do AKS</t>
  </si>
  <si>
    <t>Město Luby</t>
  </si>
  <si>
    <t>Obec Ovesné Kladruby</t>
  </si>
  <si>
    <t>VISK 3   - Pořízení PC v rámci automatizace knihovního systému v regionu</t>
  </si>
  <si>
    <t>Obec Valy</t>
  </si>
  <si>
    <t>Karlovy Vary</t>
  </si>
  <si>
    <t>Městská knihovna Lidická ulice, Ostrov</t>
  </si>
  <si>
    <t>VISK 9 - Sjednocení lokální báze autorit s bází autorit NKP</t>
  </si>
  <si>
    <t>Město Bečov n. Teplou</t>
  </si>
  <si>
    <t>VISK 3   - Knihovna Bečov</t>
  </si>
  <si>
    <t>Město Jáchymov</t>
  </si>
  <si>
    <t>VISK 3   - Rozšíření AKS Clavius a služeb pro čtenáře</t>
  </si>
  <si>
    <t>Město Nová Role</t>
  </si>
  <si>
    <t>VISK 3   - Zřízení samostatného servru pro on-line katalog a inovace počíétačové sítě v knihovně v Nové Roli</t>
  </si>
  <si>
    <t>KÚ Ústeckého kraje</t>
  </si>
  <si>
    <t>Děčín</t>
  </si>
  <si>
    <t>Městská knihovna Děčín</t>
  </si>
  <si>
    <t>VISK 9- Harmonizace autoritních záznamů</t>
  </si>
  <si>
    <t>Městská knihovna Rumburk</t>
  </si>
  <si>
    <t>VISK 3   - Zkvalitnění internetových služeb studovny MěK Rumburk</t>
  </si>
  <si>
    <t>Obec Arnoltice</t>
  </si>
  <si>
    <t>VISK 3   - Modernizace digitálních technologií k lepší evidenci a větší návštěvnosti</t>
  </si>
  <si>
    <t>Chomutov</t>
  </si>
  <si>
    <t xml:space="preserve">Středisko knih. a kult. služeb města Chomutov </t>
  </si>
  <si>
    <t>VISK 3   - Rozšíření počtu stanic Internetu pro uživatele</t>
  </si>
  <si>
    <t>Litoměřice</t>
  </si>
  <si>
    <t>Město Hoštka</t>
  </si>
  <si>
    <r>
      <t>VISK 3   -</t>
    </r>
    <r>
      <rPr>
        <sz val="10"/>
        <rFont val="Arial"/>
        <family val="0"/>
      </rPr>
      <t xml:space="preserve"> Zlepšení přístupu k informačním zdrojům z oblasti veřejné správy (funkce knihovny jako informačního centra obce)</t>
    </r>
  </si>
  <si>
    <t>Městys Levín</t>
  </si>
  <si>
    <r>
      <t xml:space="preserve">VISK 3   - </t>
    </r>
    <r>
      <rPr>
        <sz val="10"/>
        <rFont val="Arial"/>
        <family val="0"/>
      </rPr>
      <t>Zlepšení přístupu k informačním zdrojům z oblasti veřejné správy (funkce knihovny jako informačního centra obce)</t>
    </r>
  </si>
  <si>
    <t>Obec Chodouny</t>
  </si>
  <si>
    <r>
      <t xml:space="preserve">VISK 3   - </t>
    </r>
    <r>
      <rPr>
        <sz val="10"/>
        <rFont val="Arial"/>
        <family val="0"/>
      </rPr>
      <t>Zlepšení přístupu k informačním zdrojům z oblasti veřejné správy v knihovně Chodouny</t>
    </r>
  </si>
  <si>
    <t>Obec Libochovany</t>
  </si>
  <si>
    <t>Obec Mšené-lázně</t>
  </si>
  <si>
    <r>
      <t xml:space="preserve">VISK 3   - </t>
    </r>
    <r>
      <rPr>
        <sz val="10"/>
        <rFont val="Arial"/>
        <family val="0"/>
      </rPr>
      <t>Zrychlení a zkvalitnění přenosu dat při použití AKS Clavius REKS</t>
    </r>
  </si>
  <si>
    <t>Obec Snědovice</t>
  </si>
  <si>
    <t>Obec Třebívlice</t>
  </si>
  <si>
    <t>Obec Vrbice</t>
  </si>
  <si>
    <t>Obec Žitenice</t>
  </si>
  <si>
    <t>Obecní úřad Ctiněves</t>
  </si>
  <si>
    <t>Louny</t>
  </si>
  <si>
    <t>Obec Krásný Dvůr</t>
  </si>
  <si>
    <t>Obec Lenešice</t>
  </si>
  <si>
    <r>
      <t xml:space="preserve">VISK 3   - </t>
    </r>
    <r>
      <rPr>
        <sz val="10"/>
        <rFont val="Arial"/>
        <family val="0"/>
      </rPr>
      <t>Automatizace obecní knihovny</t>
    </r>
  </si>
  <si>
    <t>Obec Staňkovice</t>
  </si>
  <si>
    <r>
      <t xml:space="preserve">VISK 3   - </t>
    </r>
    <r>
      <rPr>
        <sz val="10"/>
        <rFont val="Arial"/>
        <family val="0"/>
      </rPr>
      <t>Rozšíření knihovního systému Clavius a rozšíření přístupových míst k internetu</t>
    </r>
  </si>
  <si>
    <t>Obec Žiželice</t>
  </si>
  <si>
    <t>Most</t>
  </si>
  <si>
    <t xml:space="preserve">Město Meziboří </t>
  </si>
  <si>
    <t>VISK 3   - Informační centra veřejných knihoven</t>
  </si>
  <si>
    <t>Teplice</t>
  </si>
  <si>
    <t>Město Bílina</t>
  </si>
  <si>
    <r>
      <t xml:space="preserve">VISK 3   - </t>
    </r>
    <r>
      <rPr>
        <sz val="10"/>
        <rFont val="Arial"/>
        <family val="0"/>
      </rPr>
      <t>Rozšíření knihovního systému Clavius</t>
    </r>
  </si>
  <si>
    <t>Město Košťany</t>
  </si>
  <si>
    <t>Obec Měrunice</t>
  </si>
  <si>
    <r>
      <t>VISK 3   - Zlepšení přístupu k informačním zdrojům</t>
    </r>
    <r>
      <rPr>
        <sz val="10"/>
        <rFont val="Arial"/>
        <family val="0"/>
      </rPr>
      <t xml:space="preserve"> z oblasti veřejné správy (funkce knihovny jako informačního centra obce)</t>
    </r>
  </si>
  <si>
    <t>Obec Žalany</t>
  </si>
  <si>
    <r>
      <t xml:space="preserve">VISK 3   - </t>
    </r>
    <r>
      <rPr>
        <sz val="10"/>
        <rFont val="Arial"/>
        <family val="0"/>
      </rPr>
      <t>Zlepšení přístupu k informačním zdrojům</t>
    </r>
  </si>
  <si>
    <t>Regionální knihovna Teplice, p.o.</t>
  </si>
  <si>
    <r>
      <t xml:space="preserve">VISK 3   - </t>
    </r>
    <r>
      <rPr>
        <sz val="10"/>
        <rFont val="Arial"/>
        <family val="0"/>
      </rPr>
      <t>Další etapa automatizace obecních knihoven Teplicka</t>
    </r>
  </si>
  <si>
    <t>Obec Malečov</t>
  </si>
  <si>
    <t>VISK 3   - Zkvalitnění knihovnických služeb v Místní knihovně Malečov</t>
  </si>
  <si>
    <t>Obec Telnice</t>
  </si>
  <si>
    <t>VISK 3   - Modernizace knihovních služeb v Místní knihovně v Telnici</t>
  </si>
  <si>
    <t>Obec Velké Chvojno</t>
  </si>
  <si>
    <t>KÚ Libereckého kraje</t>
  </si>
  <si>
    <t>Česká Lípa</t>
  </si>
  <si>
    <t>Město Mimoň</t>
  </si>
  <si>
    <t>VISK 3   - Up-gradem k lepšímu fungování knihovnického systému</t>
  </si>
  <si>
    <t>Městská knihovna Česká Lípa, p. o.</t>
  </si>
  <si>
    <t>VISK 3   - Informační výchova jinak - Vybavení dětského oddělení prezentační technikou</t>
  </si>
  <si>
    <t>Městské kulturní středisko Cvikov, p. o.</t>
  </si>
  <si>
    <t>VISK 3   - Jsme automatizovaní a on-line. Rozšíření a zkvalitnění poskytovaných služeb</t>
  </si>
  <si>
    <t>Městys Holany</t>
  </si>
  <si>
    <t>VISK 3   -Rozšíření automatizovaného knihovního systému o webový katalog a rozšíření počtu stanic (serveru) pro uživatele v Místní knihovně Holany</t>
  </si>
  <si>
    <t>Obec Kravaře</t>
  </si>
  <si>
    <t>VISK 3   - Rozšíření automatizovaného knihovního systému o webový katalog a rozšíření počtu stanic (serveru) pro uživatele v Místní knihovně Kravaře</t>
  </si>
  <si>
    <t>Obec Okna</t>
  </si>
  <si>
    <t>Obec Pertoltice pod Ralskem</t>
  </si>
  <si>
    <t>VISK 3   - Obnova technického a programového vybavení Místní knihovny v Pertolticích pod Ralskem po povodních v roce 2010</t>
  </si>
  <si>
    <t>Obec Stružnice</t>
  </si>
  <si>
    <t>VISK 3   - Zlepšení přístupu k informačním zdrojům z oblasti veřejné správy (Obecní knihovna Stružnice jako informační centrum obce)</t>
  </si>
  <si>
    <t>Obec Stvolínky</t>
  </si>
  <si>
    <t>VISK 3   - Rozšíření automatizovaného knihovního systému o webový katalog a rozšíření počtu stanic (serveru) pro uživatele v Místní knihovně Stvolínky</t>
  </si>
  <si>
    <t>Město Desná</t>
  </si>
  <si>
    <t>VISK 3    - Knihovna Desná - přechod ke Claviu</t>
  </si>
  <si>
    <t>Liberec</t>
  </si>
  <si>
    <t>Město Raspenava</t>
  </si>
  <si>
    <t>VISK 3   - Obnova technického vybavení Městské knihovny v Raspenavě po bleskové povodni v srpnu 2010</t>
  </si>
  <si>
    <t>Obec Dětřichov</t>
  </si>
  <si>
    <t>VISK 3   - Podpora obnovy ICT v MLK v Dětřichově, postižené povodní v srpnu 2010</t>
  </si>
  <si>
    <t>Obec Dlouhý Most</t>
  </si>
  <si>
    <t>Obec Heřmanice</t>
  </si>
  <si>
    <t>VISK 3   - Zpřístupnění on-line katalogu knihovny v Heřmanicích</t>
  </si>
  <si>
    <t>Obec Křižany</t>
  </si>
  <si>
    <t>VISK 3   - Zahájení automatizace Místní knihovny v Křižanech</t>
  </si>
  <si>
    <t xml:space="preserve">Obec Lázně Libverda </t>
  </si>
  <si>
    <t>VISK 3   - Zahájení automatizace Obecní knihovny v Lázních Libverda</t>
  </si>
  <si>
    <t>Semily</t>
  </si>
  <si>
    <t>Kulturní a informační středisko Města Lomnice nad Popelkou</t>
  </si>
  <si>
    <t>VISK 3   - Přechod Lanius - Clavius do 20.000 svazků</t>
  </si>
  <si>
    <t>Město Jablonec nad Jizerou</t>
  </si>
  <si>
    <t>VISK 3   - Městská knihovna Jablonec nad Jizerou - zlepšení služeb čtenářům Jablonce nad Jizerou a okolí</t>
  </si>
  <si>
    <t>Město Vysoké nad Jizerou</t>
  </si>
  <si>
    <t>VISK 3   - Lanius nahradíme Claviem ve Vysokém nad Jizerou</t>
  </si>
  <si>
    <t>Městská knihovna Antonína Marka Turnov</t>
  </si>
  <si>
    <t>VISK 3   - Rozšíření veřejného internetu a služeb s tím spojených, nákup MS Office 2010 a Windows 7 pro veřejná PC</t>
  </si>
  <si>
    <t>Obec Poniklá</t>
  </si>
  <si>
    <t>VISK 3   - Automatizovaný knihovní systém Clavius v Místní knihovně Poniklá</t>
  </si>
  <si>
    <t>Městská knihovna Ant. Marka Turnov</t>
  </si>
  <si>
    <t>Hradec Králové</t>
  </si>
  <si>
    <t>Knihovna města Hradce Králové</t>
  </si>
  <si>
    <t>VISK 3   - Stolní kamerová televizní lupa - ClearView+/Spectrum FPB (semicolor)</t>
  </si>
  <si>
    <t>Obec Kratonohy</t>
  </si>
  <si>
    <t>VISK 3   - Automatizace Obecní knihovny Kratonohy</t>
  </si>
  <si>
    <t>Obec Lejšovka</t>
  </si>
  <si>
    <t>VISK 3   - Vylepšení služeb knihovny v Lejšovce</t>
  </si>
  <si>
    <t>Obec Syrovátka</t>
  </si>
  <si>
    <t>VISK 3   - Zvýšení informovanosti a zkvalitnění služeb pro uživatele Obecní knihovny Syrovátka</t>
  </si>
  <si>
    <t>Jičín</t>
  </si>
  <si>
    <t>Město Železnice</t>
  </si>
  <si>
    <t>VISK 3   - Změna knihovního systému Kp-win na systém Kp-win SQL</t>
  </si>
  <si>
    <t>Knihovna Václava Čtvrtka v Jičíně</t>
  </si>
  <si>
    <t>VISK 3   - Pořízení modulu WWW OPAC 2.0</t>
  </si>
  <si>
    <t>VISK 3   - Pokračování budování regionálního knihovního systému</t>
  </si>
  <si>
    <t>Město Hořice</t>
  </si>
  <si>
    <t>VISK 3   - Změna knihovního systému Kp-win SQL 1.0 na systém Kp-win SQL 1.1 a pořízení modulu www OPAC 2.0</t>
  </si>
  <si>
    <t>Město Miletín</t>
  </si>
  <si>
    <t>Město Nová Paka</t>
  </si>
  <si>
    <t>VISK 3   - Zavedení služby WiFi v Městské knihovně v Nové Pace a rozšíření uživatelských míst</t>
  </si>
  <si>
    <t>VISK 3   - Upgrade WWW Opac Kpwin SQL na Web 2.0</t>
  </si>
  <si>
    <t>Městská knihovna Kopidlno</t>
  </si>
  <si>
    <t>VISK 3   - Bezdrátové připojení Wifi</t>
  </si>
  <si>
    <t>Město Libáň</t>
  </si>
  <si>
    <t>VISK 3   - Zkvalitnění internetových služeb</t>
  </si>
  <si>
    <t>Obec Chomutice</t>
  </si>
  <si>
    <t>VISK 3   - Veřejné informační služby knihoven, program č. 3, informační centra veřejných knihoven</t>
  </si>
  <si>
    <t>Obec Milovice u Hořic</t>
  </si>
  <si>
    <t>VISK 3   - Knihovna - centrum informací</t>
  </si>
  <si>
    <t>Obec Kramolna</t>
  </si>
  <si>
    <t>VISK 3   - Automatizovaný knihovnický systém v Obecní knihovně Kramolna</t>
  </si>
  <si>
    <t>Rychnov n. Kněžnou</t>
  </si>
  <si>
    <t>Město Kostelec nad Orlicí</t>
  </si>
  <si>
    <t>VISK 3   - Rozšíření automatizovaného knihovního systému Clavius SQL o nový www katalog - OPAC 2.0</t>
  </si>
  <si>
    <t>Město Týniště nad Orlicí</t>
  </si>
  <si>
    <t>VISK 3   - Obnova technického a programového vybavení stanic pro veřejnost</t>
  </si>
  <si>
    <t>Městys Častolovice</t>
  </si>
  <si>
    <t>VISK 3   - Nákup modulu ISHARE a www katalogu</t>
  </si>
  <si>
    <t>Městská knihovna Česká Třebová</t>
  </si>
  <si>
    <t>Trutnov</t>
  </si>
  <si>
    <t>Městská knihovna s region. funkcemi v Trutnově</t>
  </si>
  <si>
    <t>VISK 3   - Nový webový katalog Carmen - OPAC 2.0</t>
  </si>
  <si>
    <t>Městská knihovna Slavoj ve Dvoře Králové n.L.</t>
  </si>
  <si>
    <t>VISK 3   - Clavius - Carmen OPAC 2.0 s rozšířením o SQL verzi</t>
  </si>
  <si>
    <t>Obec Radvanice</t>
  </si>
  <si>
    <t>VISK 3   - Nákup nového počítače a připojení knihovny do REKS</t>
  </si>
  <si>
    <t>KÚ Pardubického kraje</t>
  </si>
  <si>
    <t>Chrudim</t>
  </si>
  <si>
    <t>Město Chrast</t>
  </si>
  <si>
    <t>VISK 3   - Doplnění systému Clavius a obnova výpočetní techniky</t>
  </si>
  <si>
    <t>Město Ronov nad Doubravou</t>
  </si>
  <si>
    <t>VISK 3   - Přechod na KS Clavius a rozšíření licence</t>
  </si>
  <si>
    <t>Město Skuteč</t>
  </si>
  <si>
    <t>VISK 3   - Obnova části výpočetní techniky a rozšíření služeb v Městské knihovně ve Skutči</t>
  </si>
  <si>
    <t>Obec Bítovany</t>
  </si>
  <si>
    <t>VISK 3   - Dokončení automatizace obecní knihovny - základ vzniku informačního centra obce</t>
  </si>
  <si>
    <t>Obec Dvakačovice</t>
  </si>
  <si>
    <t>VISK 3   - Připojení knihovny k internetu a obnova technického vybavení</t>
  </si>
  <si>
    <t>Obec Hrochův Týnec</t>
  </si>
  <si>
    <t>VISK 3   - Rozšíření automatizovaného knihovního systému Clavius a obnova technického zařízení</t>
  </si>
  <si>
    <t>Obec Proseč</t>
  </si>
  <si>
    <t>Pardubice</t>
  </si>
  <si>
    <t>Město Holice</t>
  </si>
  <si>
    <t>VISK 3   - Zkvalitnění a dostupnost služeb a informací</t>
  </si>
  <si>
    <t>Město Lázně Bohdaneč</t>
  </si>
  <si>
    <t>VISK 3   - Doplnění a rozšíření automatizace Městské knihovny Lázně Bohdaneč</t>
  </si>
  <si>
    <t>Město Sezemice</t>
  </si>
  <si>
    <t>VISK 3   - Knihovna jde za Vámi</t>
  </si>
  <si>
    <t>Obec Opatovice nad Labem</t>
  </si>
  <si>
    <t>VISK 3   - Obnova a modernizace počítačového vybavení knihovny</t>
  </si>
  <si>
    <t>Statutární město Pardubice - Městský obvod Pardubice III.</t>
  </si>
  <si>
    <t>VISK 3   - Změna knihovního software Kp-win SQL 1.0 na Kp-win SQL 1.1, rozšíření knihovního systému Kp-win SQL na verzi do 30000 titulů a pořízení modulu WWW OPAC</t>
  </si>
  <si>
    <t>Svitavy</t>
  </si>
  <si>
    <t>Městská knihovna ve Svitavách</t>
  </si>
  <si>
    <t>VISK 3   - Připojení obecní knihovny Opatec a Rozhraní do REKSu</t>
  </si>
  <si>
    <t>Obec Bělá nad Svitavou</t>
  </si>
  <si>
    <t>VISK 3   - Zkvalitnění přístupu k informačním zdrojům společenského centra a knihovny Bělá nad Svitavou</t>
  </si>
  <si>
    <t>Obec Borová</t>
  </si>
  <si>
    <t>VISK 3   - Modernizace a rozvoj obecních neprofesionálních knihoven na poličsku</t>
  </si>
  <si>
    <t>Obec Budislav</t>
  </si>
  <si>
    <t>VISK 3   - Doplnění automatizovaného knihovního systému Clavius</t>
  </si>
  <si>
    <t>Obec Jedlová</t>
  </si>
  <si>
    <t>VISK 3   - Veřejný internet, obnova počítačového vybavení v Obecní knihovně Jedlová</t>
  </si>
  <si>
    <t>Obec Oldřiš</t>
  </si>
  <si>
    <t>Obec Rohozná</t>
  </si>
  <si>
    <t>Obec Vítějeves</t>
  </si>
  <si>
    <t>VISK 3   - Rozšíření AKS Clavius v Obecní knihovně Vítějeves</t>
  </si>
  <si>
    <t>Ústí n. Orlicí</t>
  </si>
  <si>
    <t>VISK 3   - Rozšíření automatizovaného knihovního systému Clavius SQL o Regionální databázi a www katalog pro informace</t>
  </si>
  <si>
    <t>Městská knihovna Jablonné nad Orlicí</t>
  </si>
  <si>
    <t>Klient Z39,50 pasivní verze</t>
  </si>
  <si>
    <t>Městská knihovna Ústí nad Orlicí</t>
  </si>
  <si>
    <t>VISK 3   - Vybudování vzdělávací studovny pro celoživostní vzdělávání dobrovolných knihovníků okresu Ústí nad Orlicí, seniorů a znevýhodněných osob b oblasti informačních technologií</t>
  </si>
  <si>
    <t>Městská knihovna Žamberk</t>
  </si>
  <si>
    <t>VISK 3   - Obnova technického vybavení, nákup serveru, rozšíření automatizovaného knihovního systému</t>
  </si>
  <si>
    <t>KÚ kraje Vysočina</t>
  </si>
  <si>
    <t>Havlíčkův Brod</t>
  </si>
  <si>
    <t>Městys Česká Bělá</t>
  </si>
  <si>
    <t>VISK 3   - Přechod z automatizovaného knihovního systému LANius na systém Clavius</t>
  </si>
  <si>
    <t>Obec Sázavka</t>
  </si>
  <si>
    <t>VISK 3   - Automatizace místní knihovny</t>
  </si>
  <si>
    <t>Jihlava</t>
  </si>
  <si>
    <t>Městská knihovna Jihlava</t>
  </si>
  <si>
    <t>Pelhřimov</t>
  </si>
  <si>
    <t>Kulturní zařízení města Pelhřimova</t>
  </si>
  <si>
    <t>VISK 3   - AKS Clavius REKS pro neprofesionální knihovny v okrese Pelhřimov (evidence knihovních fondů bez výpůjčního protokolu)</t>
  </si>
  <si>
    <t>Kulturní zařízení města Počátky</t>
  </si>
  <si>
    <t>VISK 3   - Nákup licence do 20 000 svazků - přechod z LANia na Clavius</t>
  </si>
  <si>
    <t>Město Černovice</t>
  </si>
  <si>
    <t>VISK 3   - MK ČR</t>
  </si>
  <si>
    <t>Kulturní zařízení města Pelhřimov</t>
  </si>
  <si>
    <t>Třebíč</t>
  </si>
  <si>
    <t>Městys Okříšky</t>
  </si>
  <si>
    <t>VISK 3   - Modernizace a rozšíření informačních služeb knihovny</t>
  </si>
  <si>
    <t>Městys Vladislav</t>
  </si>
  <si>
    <t>Obec Budkov</t>
  </si>
  <si>
    <t>Obec Chotěbudice</t>
  </si>
  <si>
    <t>Obec Kladeruby nad Oslavou</t>
  </si>
  <si>
    <t>Obec Krhov</t>
  </si>
  <si>
    <t>Obec Petrovice</t>
  </si>
  <si>
    <t>VISK 3   - Automatizace Místní lidové knihovny Petrovice</t>
  </si>
  <si>
    <t>Obec Římov</t>
  </si>
  <si>
    <t>Obec Studenec</t>
  </si>
  <si>
    <t>Městská knihovna v Třebíči</t>
  </si>
  <si>
    <t>VISK 3   - Redakční web a nový on-line katalog</t>
  </si>
  <si>
    <t>VISK 9- Harmonizace rejstříků lokálních a nár. autorit</t>
  </si>
  <si>
    <t>Žďár n. Sázavou</t>
  </si>
  <si>
    <t>Město Velká Bíteš</t>
  </si>
  <si>
    <t>VISK 3   - Upgrade automatizovaného knihovního systému, nákup a implementace nové generace katalogu Clavius - OPAC 2.0</t>
  </si>
  <si>
    <t>KÚ Jihomoravského kraje</t>
  </si>
  <si>
    <t>Kulturní zařízení města Boskovice</t>
  </si>
  <si>
    <t>VISK 3   - Zahájení automatizace obsluhovaných knihoven regionu Boskovice pomocí knihovního systému REKS</t>
  </si>
  <si>
    <t>Městská knihovna Blansko</t>
  </si>
  <si>
    <t>VISK 3   - Rozšíření knihovnického automatizovaného systému Clavius REKS pro knihovny v pověřené působnosti</t>
  </si>
  <si>
    <t>Městys Knínice u Boskovic</t>
  </si>
  <si>
    <t>VISK 3   - Zahájení automatizace knihovnických činností</t>
  </si>
  <si>
    <t>Městys Křtiny</t>
  </si>
  <si>
    <t>VISK 3   - Zpřístupnění katalogu knihovny pro lokální počítačovou síť, zavedení digitální evidence periodik, upgrade hardware knihovny</t>
  </si>
  <si>
    <t>Městys Svitávka</t>
  </si>
  <si>
    <t>Obec Benešov</t>
  </si>
  <si>
    <t>Obec Borotín</t>
  </si>
  <si>
    <t xml:space="preserve">P ř e h l e d  čerpání transferů poskytnutých na veřejné informační služby knihoven - VISK </t>
  </si>
  <si>
    <t>VISK 3   - Veřejné informační služby knihoven, podprogram č. 3, informační centra veřejných knihoven</t>
  </si>
  <si>
    <t xml:space="preserve"> </t>
  </si>
  <si>
    <t>Obec Brťov - Jeneč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</si>
</sst>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/m"/>
    <numFmt numFmtId="167" formatCode="#,##0.000"/>
    <numFmt numFmtId="168" formatCode="000\ 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d/m;@"/>
    <numFmt numFmtId="174" formatCode="d/m/yy;@"/>
    <numFmt numFmtId="175" formatCode="#,##0\ _K_č"/>
  </numFmts>
  <fonts count="24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2"/>
      <name val="Courier New CE"/>
      <family val="3"/>
    </font>
    <font>
      <sz val="10"/>
      <name val="Courier New CE"/>
      <family val="3"/>
    </font>
    <font>
      <b/>
      <u val="single"/>
      <sz val="10"/>
      <name val="Arial CE"/>
      <family val="0"/>
    </font>
    <font>
      <sz val="10"/>
      <color indexed="10"/>
      <name val="Arial CE"/>
      <family val="0"/>
    </font>
    <font>
      <u val="single"/>
      <sz val="10"/>
      <name val="Arial CE"/>
      <family val="2"/>
    </font>
    <font>
      <i/>
      <u val="single"/>
      <sz val="10"/>
      <name val="Arial CE"/>
      <family val="0"/>
    </font>
    <font>
      <sz val="9"/>
      <name val="Arial"/>
      <family val="2"/>
    </font>
    <font>
      <i/>
      <u val="single"/>
      <sz val="9"/>
      <name val="Arial CE"/>
      <family val="2"/>
    </font>
    <font>
      <sz val="8"/>
      <name val="Arial CE"/>
      <family val="0"/>
    </font>
    <font>
      <b/>
      <i/>
      <u val="single"/>
      <sz val="10"/>
      <name val="Arial CE"/>
      <family val="2"/>
    </font>
    <font>
      <sz val="10"/>
      <color indexed="14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CE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4" fillId="0" borderId="0" xfId="20" applyNumberFormat="1" applyFont="1" applyAlignment="1">
      <alignment horizontal="left" vertical="top"/>
      <protection/>
    </xf>
    <xf numFmtId="0" fontId="5" fillId="0" borderId="0" xfId="20" applyFont="1" applyFill="1" applyAlignment="1">
      <alignment horizontal="left"/>
      <protection/>
    </xf>
    <xf numFmtId="0" fontId="5" fillId="0" borderId="0" xfId="20" applyFont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 applyAlignment="1">
      <alignment vertical="top" wrapText="1"/>
      <protection/>
    </xf>
    <xf numFmtId="167" fontId="2" fillId="0" borderId="0" xfId="20" applyNumberFormat="1">
      <alignment/>
      <protection/>
    </xf>
    <xf numFmtId="0" fontId="2" fillId="0" borderId="0" xfId="20">
      <alignment/>
      <protection/>
    </xf>
    <xf numFmtId="166" fontId="7" fillId="0" borderId="0" xfId="20" applyNumberFormat="1" applyFont="1" applyAlignment="1">
      <alignment horizontal="left" vertical="top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8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 vertical="top" wrapText="1"/>
      <protection/>
    </xf>
    <xf numFmtId="167" fontId="6" fillId="0" borderId="0" xfId="20" applyNumberFormat="1" applyFont="1" applyAlignment="1">
      <alignment horizontal="centerContinuous"/>
      <protection/>
    </xf>
    <xf numFmtId="167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8" fillId="0" borderId="0" xfId="20" applyFont="1" applyFill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5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 vertical="top" wrapText="1"/>
      <protection/>
    </xf>
    <xf numFmtId="0" fontId="10" fillId="0" borderId="0" xfId="20" applyFont="1" applyFill="1" applyAlignment="1">
      <alignment horizontal="center"/>
      <protection/>
    </xf>
    <xf numFmtId="0" fontId="10" fillId="0" borderId="0" xfId="20" applyFont="1">
      <alignment/>
      <protection/>
    </xf>
    <xf numFmtId="1" fontId="0" fillId="0" borderId="1" xfId="20" applyNumberFormat="1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2" fillId="0" borderId="1" xfId="20" applyFont="1" applyBorder="1" applyAlignment="1">
      <alignment vertical="top" wrapText="1"/>
      <protection/>
    </xf>
    <xf numFmtId="1" fontId="0" fillId="0" borderId="2" xfId="20" applyNumberFormat="1" applyFont="1" applyFill="1" applyBorder="1" applyAlignment="1">
      <alignment horizontal="center"/>
      <protection/>
    </xf>
    <xf numFmtId="0" fontId="2" fillId="0" borderId="2" xfId="20" applyFont="1" applyBorder="1" applyAlignment="1">
      <alignment horizontal="center" vertical="top" wrapText="1"/>
      <protection/>
    </xf>
    <xf numFmtId="1" fontId="0" fillId="0" borderId="3" xfId="20" applyNumberFormat="1" applyFont="1" applyFill="1" applyBorder="1" applyAlignment="1">
      <alignment horizontal="center"/>
      <protection/>
    </xf>
    <xf numFmtId="0" fontId="0" fillId="0" borderId="3" xfId="20" applyFont="1" applyBorder="1">
      <alignment/>
      <protection/>
    </xf>
    <xf numFmtId="0" fontId="2" fillId="0" borderId="3" xfId="20" applyFont="1" applyBorder="1" applyAlignment="1">
      <alignment vertical="top" wrapText="1"/>
      <protection/>
    </xf>
    <xf numFmtId="0" fontId="11" fillId="2" borderId="2" xfId="20" applyFont="1" applyFill="1" applyBorder="1">
      <alignment/>
      <protection/>
    </xf>
    <xf numFmtId="0" fontId="6" fillId="2" borderId="4" xfId="20" applyFont="1" applyFill="1" applyBorder="1">
      <alignment/>
      <protection/>
    </xf>
    <xf numFmtId="0" fontId="6" fillId="2" borderId="2" xfId="20" applyFont="1" applyFill="1" applyBorder="1" applyAlignment="1">
      <alignment horizontal="right" vertical="top" wrapText="1"/>
      <protection/>
    </xf>
    <xf numFmtId="0" fontId="2" fillId="0" borderId="2" xfId="20" applyFont="1" applyBorder="1" applyAlignment="1">
      <alignment vertical="top" wrapText="1"/>
      <protection/>
    </xf>
    <xf numFmtId="16" fontId="2" fillId="0" borderId="2" xfId="20" applyNumberFormat="1" applyFont="1" applyFill="1" applyBorder="1" applyAlignment="1">
      <alignment horizontal="center"/>
      <protection/>
    </xf>
    <xf numFmtId="0" fontId="2" fillId="0" borderId="2" xfId="20" applyFont="1" applyBorder="1" applyAlignment="1">
      <alignment vertical="top" wrapText="1"/>
      <protection/>
    </xf>
    <xf numFmtId="16" fontId="2" fillId="0" borderId="5" xfId="20" applyNumberFormat="1" applyFont="1" applyFill="1" applyBorder="1" applyAlignment="1">
      <alignment horizontal="center" vertical="top"/>
      <protection/>
    </xf>
    <xf numFmtId="16" fontId="2" fillId="0" borderId="5" xfId="20" applyNumberFormat="1" applyFont="1" applyFill="1" applyBorder="1" applyAlignment="1">
      <alignment horizontal="center"/>
      <protection/>
    </xf>
    <xf numFmtId="167" fontId="12" fillId="0" borderId="0" xfId="20" applyNumberFormat="1" applyFont="1">
      <alignment/>
      <protection/>
    </xf>
    <xf numFmtId="0" fontId="2" fillId="0" borderId="2" xfId="20" applyFont="1" applyBorder="1" applyAlignment="1">
      <alignment vertical="top"/>
      <protection/>
    </xf>
    <xf numFmtId="0" fontId="2" fillId="0" borderId="2" xfId="20" applyFont="1" applyBorder="1">
      <alignment/>
      <protection/>
    </xf>
    <xf numFmtId="166" fontId="4" fillId="3" borderId="0" xfId="20" applyNumberFormat="1" applyFont="1" applyFill="1" applyAlignment="1">
      <alignment horizontal="left" vertical="top"/>
      <protection/>
    </xf>
    <xf numFmtId="0" fontId="2" fillId="0" borderId="2" xfId="20" applyFont="1" applyBorder="1">
      <alignment/>
      <protection/>
    </xf>
    <xf numFmtId="0" fontId="2" fillId="0" borderId="4" xfId="20" applyFont="1" applyBorder="1">
      <alignment/>
      <protection/>
    </xf>
    <xf numFmtId="166" fontId="4" fillId="0" borderId="0" xfId="20" applyNumberFormat="1" applyFont="1" applyFill="1" applyAlignment="1">
      <alignment horizontal="left" vertical="top"/>
      <protection/>
    </xf>
    <xf numFmtId="0" fontId="2" fillId="0" borderId="3" xfId="20" applyFont="1" applyBorder="1" applyAlignment="1">
      <alignment vertical="top" wrapText="1"/>
      <protection/>
    </xf>
    <xf numFmtId="0" fontId="6" fillId="0" borderId="2" xfId="20" applyFont="1" applyBorder="1">
      <alignment/>
      <protection/>
    </xf>
    <xf numFmtId="0" fontId="6" fillId="3" borderId="6" xfId="20" applyFont="1" applyFill="1" applyBorder="1">
      <alignment/>
      <protection/>
    </xf>
    <xf numFmtId="0" fontId="6" fillId="3" borderId="7" xfId="20" applyFont="1" applyFill="1" applyBorder="1">
      <alignment/>
      <protection/>
    </xf>
    <xf numFmtId="0" fontId="6" fillId="3" borderId="8" xfId="20" applyFont="1" applyFill="1" applyBorder="1" applyAlignment="1">
      <alignment vertical="top" wrapText="1"/>
      <protection/>
    </xf>
    <xf numFmtId="167" fontId="6" fillId="3" borderId="9" xfId="20" applyNumberFormat="1" applyFont="1" applyFill="1" applyBorder="1" applyAlignment="1">
      <alignment/>
      <protection/>
    </xf>
    <xf numFmtId="0" fontId="11" fillId="0" borderId="2" xfId="20" applyFont="1" applyBorder="1">
      <alignment/>
      <protection/>
    </xf>
    <xf numFmtId="0" fontId="11" fillId="2" borderId="2" xfId="20" applyFont="1" applyFill="1" applyBorder="1">
      <alignment/>
      <protection/>
    </xf>
    <xf numFmtId="0" fontId="13" fillId="2" borderId="2" xfId="20" applyFont="1" applyFill="1" applyBorder="1">
      <alignment/>
      <protection/>
    </xf>
    <xf numFmtId="0" fontId="6" fillId="2" borderId="2" xfId="20" applyNumberFormat="1" applyFont="1" applyFill="1" applyBorder="1" applyAlignment="1">
      <alignment horizontal="right" vertical="top" wrapText="1"/>
      <protection/>
    </xf>
    <xf numFmtId="0" fontId="2" fillId="0" borderId="4" xfId="20" applyFont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4" xfId="20" applyFont="1" applyBorder="1" applyAlignment="1">
      <alignment vertical="top" wrapText="1"/>
      <protection/>
    </xf>
    <xf numFmtId="167" fontId="2" fillId="0" borderId="2" xfId="20" applyNumberFormat="1" applyFont="1" applyFill="1" applyBorder="1" applyAlignment="1">
      <alignment/>
      <protection/>
    </xf>
    <xf numFmtId="0" fontId="11" fillId="0" borderId="10" xfId="20" applyFont="1" applyBorder="1">
      <alignment/>
      <protection/>
    </xf>
    <xf numFmtId="167" fontId="6" fillId="3" borderId="9" xfId="20" applyNumberFormat="1" applyFont="1" applyFill="1" applyBorder="1" applyAlignment="1">
      <alignment/>
      <protection/>
    </xf>
    <xf numFmtId="167" fontId="2" fillId="0" borderId="2" xfId="20" applyNumberFormat="1" applyFont="1" applyBorder="1" applyAlignment="1">
      <alignment/>
      <protection/>
    </xf>
    <xf numFmtId="167" fontId="2" fillId="3" borderId="0" xfId="20" applyNumberFormat="1" applyFill="1">
      <alignment/>
      <protection/>
    </xf>
    <xf numFmtId="166" fontId="4" fillId="0" borderId="4" xfId="20" applyNumberFormat="1" applyFont="1" applyBorder="1" applyAlignment="1">
      <alignment horizontal="left" vertical="top"/>
      <protection/>
    </xf>
    <xf numFmtId="0" fontId="2" fillId="0" borderId="2" xfId="20" applyFont="1" applyBorder="1" applyAlignment="1">
      <alignment vertical="top"/>
      <protection/>
    </xf>
    <xf numFmtId="0" fontId="6" fillId="0" borderId="2" xfId="20" applyFont="1" applyFill="1" applyBorder="1">
      <alignment/>
      <protection/>
    </xf>
    <xf numFmtId="0" fontId="11" fillId="0" borderId="2" xfId="20" applyFont="1" applyFill="1" applyBorder="1">
      <alignment/>
      <protection/>
    </xf>
    <xf numFmtId="0" fontId="6" fillId="0" borderId="2" xfId="20" applyFont="1" applyFill="1" applyBorder="1" applyAlignment="1">
      <alignment horizontal="right" vertical="top" wrapText="1"/>
      <protection/>
    </xf>
    <xf numFmtId="167" fontId="2" fillId="0" borderId="2" xfId="20" applyNumberFormat="1" applyFont="1" applyFill="1" applyBorder="1" applyAlignment="1">
      <alignment/>
      <protection/>
    </xf>
    <xf numFmtId="167" fontId="2" fillId="0" borderId="0" xfId="20" applyNumberFormat="1" applyFill="1">
      <alignment/>
      <protection/>
    </xf>
    <xf numFmtId="0" fontId="2" fillId="0" borderId="0" xfId="20" applyFill="1">
      <alignment/>
      <protection/>
    </xf>
    <xf numFmtId="0" fontId="14" fillId="0" borderId="2" xfId="20" applyFont="1" applyFill="1" applyBorder="1" applyAlignment="1">
      <alignment horizontal="left"/>
      <protection/>
    </xf>
    <xf numFmtId="167" fontId="2" fillId="3" borderId="11" xfId="20" applyNumberFormat="1" applyFont="1" applyFill="1" applyBorder="1" applyAlignment="1">
      <alignment/>
      <protection/>
    </xf>
    <xf numFmtId="0" fontId="2" fillId="0" borderId="2" xfId="20" applyFont="1" applyFill="1" applyBorder="1" applyAlignment="1">
      <alignment horizontal="left"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left" vertical="top" wrapText="1"/>
      <protection/>
    </xf>
    <xf numFmtId="167" fontId="2" fillId="0" borderId="0" xfId="20" applyNumberFormat="1" applyFont="1" applyFill="1">
      <alignment/>
      <protection/>
    </xf>
    <xf numFmtId="0" fontId="14" fillId="0" borderId="2" xfId="20" applyFont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/>
    </xf>
    <xf numFmtId="0" fontId="2" fillId="0" borderId="0" xfId="20" applyFont="1" applyAlignment="1">
      <alignment vertical="top" wrapText="1"/>
      <protection/>
    </xf>
    <xf numFmtId="0" fontId="2" fillId="0" borderId="0" xfId="20" applyFont="1" applyBorder="1">
      <alignment/>
      <protection/>
    </xf>
    <xf numFmtId="0" fontId="14" fillId="0" borderId="2" xfId="20" applyFont="1" applyFill="1" applyBorder="1">
      <alignment/>
      <protection/>
    </xf>
    <xf numFmtId="167" fontId="2" fillId="3" borderId="11" xfId="20" applyNumberFormat="1" applyFont="1" applyFill="1" applyBorder="1" applyAlignment="1">
      <alignment/>
      <protection/>
    </xf>
    <xf numFmtId="0" fontId="2" fillId="0" borderId="2" xfId="20" applyFont="1" applyFill="1" applyBorder="1">
      <alignment/>
      <protection/>
    </xf>
    <xf numFmtId="0" fontId="0" fillId="0" borderId="2" xfId="0" applyFont="1" applyFill="1" applyBorder="1" applyAlignment="1">
      <alignment wrapText="1"/>
    </xf>
    <xf numFmtId="16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6" fontId="4" fillId="0" borderId="0" xfId="20" applyNumberFormat="1" applyFont="1" applyFill="1" applyBorder="1" applyAlignment="1">
      <alignment horizontal="left" vertical="top"/>
      <protection/>
    </xf>
    <xf numFmtId="166" fontId="4" fillId="0" borderId="4" xfId="20" applyNumberFormat="1" applyFont="1" applyFill="1" applyBorder="1" applyAlignment="1">
      <alignment horizontal="left" vertical="top"/>
      <protection/>
    </xf>
    <xf numFmtId="0" fontId="2" fillId="0" borderId="0" xfId="20" applyFont="1">
      <alignment/>
      <protection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2" fillId="0" borderId="2" xfId="20" applyFont="1" applyFill="1" applyBorder="1" applyAlignment="1">
      <alignment vertical="top"/>
      <protection/>
    </xf>
    <xf numFmtId="0" fontId="2" fillId="0" borderId="0" xfId="20" applyFont="1" applyFill="1" applyBorder="1" applyAlignment="1">
      <alignment vertical="top"/>
      <protection/>
    </xf>
    <xf numFmtId="167" fontId="2" fillId="0" borderId="1" xfId="20" applyNumberFormat="1" applyFont="1" applyFill="1" applyBorder="1" applyAlignment="1">
      <alignment/>
      <protection/>
    </xf>
    <xf numFmtId="167" fontId="0" fillId="0" borderId="2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2" fillId="0" borderId="3" xfId="20" applyNumberFormat="1" applyFont="1" applyFill="1" applyBorder="1" applyAlignment="1">
      <alignment/>
      <protection/>
    </xf>
    <xf numFmtId="167" fontId="2" fillId="3" borderId="3" xfId="20" applyNumberFormat="1" applyFont="1" applyFill="1" applyBorder="1" applyAlignment="1">
      <alignment/>
      <protection/>
    </xf>
    <xf numFmtId="167" fontId="2" fillId="4" borderId="0" xfId="20" applyNumberFormat="1" applyFill="1">
      <alignment/>
      <protection/>
    </xf>
    <xf numFmtId="167" fontId="0" fillId="0" borderId="4" xfId="0" applyNumberFormat="1" applyFont="1" applyBorder="1" applyAlignment="1">
      <alignment/>
    </xf>
    <xf numFmtId="0" fontId="2" fillId="0" borderId="10" xfId="20" applyFont="1" applyBorder="1">
      <alignment/>
      <protection/>
    </xf>
    <xf numFmtId="0" fontId="2" fillId="0" borderId="10" xfId="20" applyFont="1" applyBorder="1">
      <alignment/>
      <protection/>
    </xf>
    <xf numFmtId="0" fontId="2" fillId="0" borderId="4" xfId="20" applyFont="1" applyBorder="1" applyAlignment="1">
      <alignment vertical="top" wrapText="1"/>
      <protection/>
    </xf>
    <xf numFmtId="167" fontId="2" fillId="0" borderId="10" xfId="20" applyNumberFormat="1" applyFont="1" applyBorder="1" applyAlignment="1">
      <alignment/>
      <protection/>
    </xf>
    <xf numFmtId="167" fontId="2" fillId="0" borderId="12" xfId="20" applyNumberFormat="1" applyFont="1" applyFill="1" applyBorder="1" applyAlignment="1">
      <alignment/>
      <protection/>
    </xf>
    <xf numFmtId="167" fontId="6" fillId="3" borderId="8" xfId="20" applyNumberFormat="1" applyFont="1" applyFill="1" applyBorder="1" applyAlignment="1">
      <alignment/>
      <protection/>
    </xf>
    <xf numFmtId="167" fontId="2" fillId="0" borderId="2" xfId="20" applyNumberFormat="1" applyFont="1" applyBorder="1" applyAlignment="1">
      <alignment/>
      <protection/>
    </xf>
    <xf numFmtId="0" fontId="2" fillId="0" borderId="0" xfId="20" applyFont="1" applyBorder="1" applyAlignment="1">
      <alignment vertical="top"/>
      <protection/>
    </xf>
    <xf numFmtId="166" fontId="4" fillId="0" borderId="0" xfId="20" applyNumberFormat="1" applyFont="1" applyFill="1" applyAlignment="1">
      <alignment horizontal="left" vertical="top" wrapText="1"/>
      <protection/>
    </xf>
    <xf numFmtId="167" fontId="2" fillId="0" borderId="2" xfId="20" applyNumberFormat="1" applyFont="1" applyFill="1" applyBorder="1" applyAlignment="1">
      <alignment vertical="top"/>
      <protection/>
    </xf>
    <xf numFmtId="0" fontId="2" fillId="0" borderId="3" xfId="20" applyFont="1" applyBorder="1" applyAlignment="1">
      <alignment vertical="top"/>
      <protection/>
    </xf>
    <xf numFmtId="0" fontId="2" fillId="0" borderId="3" xfId="20" applyFont="1" applyBorder="1" applyAlignment="1">
      <alignment vertical="top"/>
      <protection/>
    </xf>
    <xf numFmtId="0" fontId="0" fillId="0" borderId="3" xfId="0" applyFont="1" applyFill="1" applyBorder="1" applyAlignment="1">
      <alignment vertical="top" wrapText="1"/>
    </xf>
    <xf numFmtId="0" fontId="2" fillId="0" borderId="5" xfId="20" applyFont="1" applyBorder="1">
      <alignment/>
      <protection/>
    </xf>
    <xf numFmtId="166" fontId="4" fillId="0" borderId="0" xfId="20" applyNumberFormat="1" applyFont="1" applyBorder="1" applyAlignment="1">
      <alignment horizontal="left" vertical="top"/>
      <protection/>
    </xf>
    <xf numFmtId="167" fontId="2" fillId="0" borderId="0" xfId="20" applyNumberFormat="1" applyFont="1">
      <alignment/>
      <protection/>
    </xf>
    <xf numFmtId="0" fontId="2" fillId="0" borderId="2" xfId="20" applyFont="1" applyFill="1" applyBorder="1" applyAlignment="1">
      <alignment vertical="top"/>
      <protection/>
    </xf>
    <xf numFmtId="0" fontId="2" fillId="0" borderId="0" xfId="20" applyFont="1" applyFill="1" applyBorder="1" applyAlignment="1">
      <alignment vertical="top"/>
      <protection/>
    </xf>
    <xf numFmtId="0" fontId="2" fillId="0" borderId="0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4" fillId="0" borderId="2" xfId="20" applyFont="1" applyBorder="1">
      <alignment/>
      <protection/>
    </xf>
    <xf numFmtId="0" fontId="2" fillId="0" borderId="2" xfId="20" applyFont="1" applyBorder="1" applyAlignment="1">
      <alignment wrapText="1"/>
      <protection/>
    </xf>
    <xf numFmtId="0" fontId="4" fillId="0" borderId="2" xfId="20" applyFont="1" applyBorder="1" applyAlignment="1">
      <alignment wrapText="1"/>
      <protection/>
    </xf>
    <xf numFmtId="0" fontId="2" fillId="0" borderId="0" xfId="20" applyFont="1" applyBorder="1" applyAlignment="1">
      <alignment wrapText="1"/>
      <protection/>
    </xf>
    <xf numFmtId="0" fontId="2" fillId="0" borderId="0" xfId="20" applyFont="1">
      <alignment/>
      <protection/>
    </xf>
    <xf numFmtId="0" fontId="2" fillId="0" borderId="2" xfId="20" applyFont="1" applyFill="1" applyBorder="1" applyAlignment="1">
      <alignment wrapText="1"/>
      <protection/>
    </xf>
    <xf numFmtId="0" fontId="2" fillId="0" borderId="13" xfId="20" applyFont="1" applyFill="1" applyBorder="1">
      <alignment/>
      <protection/>
    </xf>
    <xf numFmtId="0" fontId="2" fillId="0" borderId="14" xfId="20" applyFont="1" applyFill="1" applyBorder="1" applyAlignment="1">
      <alignment vertical="top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0" fillId="0" borderId="4" xfId="0" applyFont="1" applyFill="1" applyBorder="1" applyAlignment="1">
      <alignment vertical="top" wrapText="1"/>
    </xf>
    <xf numFmtId="0" fontId="2" fillId="0" borderId="10" xfId="20" applyFont="1" applyBorder="1" applyAlignment="1">
      <alignment vertical="top"/>
      <protection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0" xfId="20" applyFont="1" applyFill="1" applyBorder="1">
      <alignment/>
      <protection/>
    </xf>
    <xf numFmtId="0" fontId="6" fillId="0" borderId="4" xfId="20" applyFont="1" applyFill="1" applyBorder="1" applyAlignment="1">
      <alignment vertical="top" wrapText="1"/>
      <protection/>
    </xf>
    <xf numFmtId="167" fontId="6" fillId="0" borderId="2" xfId="20" applyNumberFormat="1" applyFont="1" applyFill="1" applyBorder="1" applyAlignment="1">
      <alignment/>
      <protection/>
    </xf>
    <xf numFmtId="0" fontId="6" fillId="0" borderId="4" xfId="20" applyFont="1" applyFill="1" applyBorder="1" applyAlignment="1">
      <alignment horizontal="right" vertical="top" wrapText="1"/>
      <protection/>
    </xf>
    <xf numFmtId="0" fontId="2" fillId="0" borderId="4" xfId="20" applyFont="1" applyFill="1" applyBorder="1">
      <alignment/>
      <protection/>
    </xf>
    <xf numFmtId="0" fontId="2" fillId="0" borderId="5" xfId="20" applyFont="1" applyFill="1" applyBorder="1" applyAlignment="1">
      <alignment vertical="top"/>
      <protection/>
    </xf>
    <xf numFmtId="0" fontId="11" fillId="5" borderId="5" xfId="20" applyFont="1" applyFill="1" applyBorder="1" applyAlignment="1">
      <alignment vertical="top"/>
      <protection/>
    </xf>
    <xf numFmtId="0" fontId="17" fillId="0" borderId="2" xfId="20" applyFont="1" applyFill="1" applyBorder="1" applyAlignment="1">
      <alignment horizontal="center"/>
      <protection/>
    </xf>
    <xf numFmtId="0" fontId="18" fillId="6" borderId="5" xfId="20" applyFont="1" applyFill="1" applyBorder="1">
      <alignment/>
      <protection/>
    </xf>
    <xf numFmtId="0" fontId="2" fillId="0" borderId="2" xfId="20" applyFont="1" applyBorder="1" applyAlignment="1">
      <alignment horizontal="right" vertical="top" wrapText="1"/>
      <protection/>
    </xf>
    <xf numFmtId="0" fontId="2" fillId="0" borderId="5" xfId="20" applyFont="1" applyFill="1" applyBorder="1">
      <alignment/>
      <protection/>
    </xf>
    <xf numFmtId="0" fontId="2" fillId="0" borderId="0" xfId="20" applyFont="1" applyBorder="1" applyAlignment="1">
      <alignment horizontal="left" vertical="top" wrapText="1"/>
      <protection/>
    </xf>
    <xf numFmtId="0" fontId="2" fillId="0" borderId="4" xfId="20" applyFont="1" applyFill="1" applyBorder="1" applyAlignment="1">
      <alignment vertical="top"/>
      <protection/>
    </xf>
    <xf numFmtId="0" fontId="6" fillId="6" borderId="15" xfId="20" applyFont="1" applyFill="1" applyBorder="1" applyAlignment="1">
      <alignment vertical="top"/>
      <protection/>
    </xf>
    <xf numFmtId="0" fontId="6" fillId="6" borderId="16" xfId="20" applyFont="1" applyFill="1" applyBorder="1">
      <alignment/>
      <protection/>
    </xf>
    <xf numFmtId="0" fontId="6" fillId="6" borderId="17" xfId="20" applyFont="1" applyFill="1" applyBorder="1" applyAlignment="1">
      <alignment horizontal="right" vertical="top" wrapText="1"/>
      <protection/>
    </xf>
    <xf numFmtId="167" fontId="6" fillId="6" borderId="11" xfId="20" applyNumberFormat="1" applyFont="1" applyFill="1" applyBorder="1" applyAlignment="1">
      <alignment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5" xfId="20" applyFont="1" applyFill="1" applyBorder="1">
      <alignment/>
      <protection/>
    </xf>
    <xf numFmtId="0" fontId="2" fillId="0" borderId="16" xfId="20" applyFont="1" applyFill="1" applyBorder="1">
      <alignment/>
      <protection/>
    </xf>
    <xf numFmtId="0" fontId="2" fillId="0" borderId="18" xfId="20" applyFont="1" applyBorder="1" applyAlignment="1">
      <alignment vertical="top" wrapText="1"/>
      <protection/>
    </xf>
    <xf numFmtId="0" fontId="2" fillId="0" borderId="19" xfId="20" applyFont="1" applyFill="1" applyBorder="1">
      <alignment/>
      <protection/>
    </xf>
    <xf numFmtId="0" fontId="2" fillId="0" borderId="20" xfId="20" applyFont="1" applyFill="1" applyBorder="1">
      <alignment/>
      <protection/>
    </xf>
    <xf numFmtId="0" fontId="2" fillId="0" borderId="0" xfId="20" applyFont="1" applyBorder="1" applyAlignment="1">
      <alignment vertical="top" wrapText="1"/>
      <protection/>
    </xf>
    <xf numFmtId="167" fontId="19" fillId="0" borderId="0" xfId="20" applyNumberFormat="1" applyFont="1">
      <alignment/>
      <protection/>
    </xf>
    <xf numFmtId="0" fontId="6" fillId="7" borderId="21" xfId="20" applyFont="1" applyFill="1" applyBorder="1">
      <alignment/>
      <protection/>
    </xf>
    <xf numFmtId="0" fontId="2" fillId="7" borderId="22" xfId="20" applyFont="1" applyFill="1" applyBorder="1">
      <alignment/>
      <protection/>
    </xf>
    <xf numFmtId="0" fontId="2" fillId="7" borderId="1" xfId="20" applyFont="1" applyFill="1" applyBorder="1" applyAlignment="1">
      <alignment horizontal="right" vertical="top" wrapText="1"/>
      <protection/>
    </xf>
    <xf numFmtId="167" fontId="6" fillId="7" borderId="1" xfId="20" applyNumberFormat="1" applyFont="1" applyFill="1" applyBorder="1" applyAlignment="1">
      <alignment/>
      <protection/>
    </xf>
    <xf numFmtId="0" fontId="6" fillId="7" borderId="23" xfId="20" applyFont="1" applyFill="1" applyBorder="1">
      <alignment/>
      <protection/>
    </xf>
    <xf numFmtId="0" fontId="2" fillId="7" borderId="24" xfId="20" applyFont="1" applyFill="1" applyBorder="1">
      <alignment/>
      <protection/>
    </xf>
    <xf numFmtId="0" fontId="2" fillId="7" borderId="3" xfId="20" applyFont="1" applyFill="1" applyBorder="1" applyAlignment="1">
      <alignment horizontal="right" vertical="top" wrapText="1"/>
      <protection/>
    </xf>
    <xf numFmtId="167" fontId="6" fillId="7" borderId="3" xfId="20" applyNumberFormat="1" applyFont="1" applyFill="1" applyBorder="1" applyAlignment="1">
      <alignment/>
      <protection/>
    </xf>
    <xf numFmtId="0" fontId="2" fillId="0" borderId="22" xfId="20" applyFont="1" applyFill="1" applyBorder="1">
      <alignment/>
      <protection/>
    </xf>
    <xf numFmtId="0" fontId="2" fillId="0" borderId="1" xfId="20" applyFont="1" applyFill="1" applyBorder="1" applyAlignment="1">
      <alignment vertical="top" wrapText="1"/>
      <protection/>
    </xf>
    <xf numFmtId="167" fontId="2" fillId="0" borderId="0" xfId="20" applyNumberFormat="1" applyBorder="1">
      <alignment/>
      <protection/>
    </xf>
    <xf numFmtId="0" fontId="2" fillId="0" borderId="2" xfId="20" applyFont="1" applyFill="1" applyBorder="1" applyAlignment="1">
      <alignment vertical="top" wrapText="1"/>
      <protection/>
    </xf>
    <xf numFmtId="0" fontId="6" fillId="0" borderId="18" xfId="0" applyFont="1" applyFill="1" applyBorder="1" applyAlignment="1">
      <alignment wrapText="1"/>
    </xf>
    <xf numFmtId="0" fontId="2" fillId="0" borderId="3" xfId="20" applyFont="1" applyFill="1" applyBorder="1" applyAlignment="1">
      <alignment vertical="top" wrapText="1"/>
      <protection/>
    </xf>
    <xf numFmtId="0" fontId="6" fillId="0" borderId="23" xfId="20" applyFont="1" applyFill="1" applyBorder="1">
      <alignment/>
      <protection/>
    </xf>
    <xf numFmtId="0" fontId="13" fillId="0" borderId="24" xfId="20" applyFont="1" applyFill="1" applyBorder="1">
      <alignment/>
      <protection/>
    </xf>
    <xf numFmtId="0" fontId="6" fillId="0" borderId="3" xfId="20" applyFont="1" applyBorder="1" applyAlignment="1">
      <alignment horizontal="left" vertical="top" wrapText="1"/>
      <protection/>
    </xf>
    <xf numFmtId="49" fontId="2" fillId="0" borderId="2" xfId="20" applyNumberFormat="1" applyFont="1" applyFill="1" applyBorder="1" applyAlignment="1">
      <alignment vertical="top" wrapText="1"/>
      <protection/>
    </xf>
    <xf numFmtId="49" fontId="2" fillId="0" borderId="2" xfId="20" applyNumberFormat="1" applyFont="1" applyFill="1" applyBorder="1" applyAlignment="1">
      <alignment vertical="top" wrapText="1"/>
      <protection/>
    </xf>
    <xf numFmtId="0" fontId="2" fillId="0" borderId="2" xfId="20" applyFont="1" applyBorder="1" applyAlignment="1">
      <alignment horizontal="left" vertical="top" wrapText="1"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Border="1" applyAlignment="1">
      <alignment horizontal="right" vertical="top" wrapText="1"/>
      <protection/>
    </xf>
    <xf numFmtId="167" fontId="2" fillId="8" borderId="0" xfId="20" applyNumberFormat="1" applyFont="1" applyFill="1" applyBorder="1" applyAlignment="1">
      <alignment/>
      <protection/>
    </xf>
    <xf numFmtId="0" fontId="2" fillId="8" borderId="0" xfId="20" applyFont="1" applyFill="1" applyBorder="1" applyAlignment="1">
      <alignment horizontal="right" vertical="top" wrapText="1"/>
      <protection/>
    </xf>
    <xf numFmtId="167" fontId="2" fillId="3" borderId="0" xfId="20" applyNumberFormat="1" applyFont="1" applyFill="1" applyBorder="1" applyAlignment="1">
      <alignment/>
      <protection/>
    </xf>
    <xf numFmtId="0" fontId="6" fillId="9" borderId="6" xfId="20" applyFont="1" applyFill="1" applyBorder="1">
      <alignment/>
      <protection/>
    </xf>
    <xf numFmtId="0" fontId="6" fillId="9" borderId="7" xfId="20" applyFont="1" applyFill="1" applyBorder="1">
      <alignment/>
      <protection/>
    </xf>
    <xf numFmtId="0" fontId="6" fillId="9" borderId="8" xfId="20" applyFont="1" applyFill="1" applyBorder="1" applyAlignment="1">
      <alignment horizontal="right" vertical="top" wrapText="1"/>
      <protection/>
    </xf>
    <xf numFmtId="167" fontId="6" fillId="9" borderId="9" xfId="20" applyNumberFormat="1" applyFont="1" applyFill="1" applyBorder="1" applyAlignment="1">
      <alignment/>
      <protection/>
    </xf>
    <xf numFmtId="0" fontId="2" fillId="9" borderId="7" xfId="20" applyFont="1" applyFill="1" applyBorder="1">
      <alignment/>
      <protection/>
    </xf>
    <xf numFmtId="0" fontId="2" fillId="9" borderId="8" xfId="20" applyFont="1" applyFill="1" applyBorder="1" applyAlignment="1">
      <alignment horizontal="right" vertical="top" wrapText="1"/>
      <protection/>
    </xf>
    <xf numFmtId="167" fontId="2" fillId="9" borderId="9" xfId="20" applyNumberFormat="1" applyFont="1" applyFill="1" applyBorder="1" applyAlignment="1">
      <alignment/>
      <protection/>
    </xf>
    <xf numFmtId="167" fontId="2" fillId="0" borderId="0" xfId="20" applyNumberFormat="1" applyFont="1" applyAlignment="1">
      <alignment/>
      <protection/>
    </xf>
    <xf numFmtId="167" fontId="6" fillId="0" borderId="0" xfId="20" applyNumberFormat="1" applyFont="1" applyAlignment="1">
      <alignment horizontal="left"/>
      <protection/>
    </xf>
    <xf numFmtId="167" fontId="6" fillId="0" borderId="0" xfId="20" applyNumberFormat="1" applyFont="1" applyAlignment="1">
      <alignment horizontal="centerContinuous"/>
      <protection/>
    </xf>
    <xf numFmtId="167" fontId="2" fillId="0" borderId="0" xfId="20" applyNumberFormat="1" applyFont="1" applyAlignment="1">
      <alignment horizontal="centerContinuous"/>
      <protection/>
    </xf>
    <xf numFmtId="167" fontId="2" fillId="0" borderId="0" xfId="20" applyNumberFormat="1" applyFont="1" applyAlignment="1">
      <alignment horizontal="centerContinuous"/>
      <protection/>
    </xf>
    <xf numFmtId="167" fontId="2" fillId="0" borderId="0" xfId="20" applyNumberFormat="1" applyFont="1" applyAlignment="1">
      <alignment/>
      <protection/>
    </xf>
    <xf numFmtId="167" fontId="2" fillId="0" borderId="1" xfId="20" applyNumberFormat="1" applyFont="1" applyBorder="1" applyAlignment="1">
      <alignment horizontal="center"/>
      <protection/>
    </xf>
    <xf numFmtId="167" fontId="2" fillId="0" borderId="21" xfId="20" applyNumberFormat="1" applyFont="1" applyBorder="1" applyAlignment="1">
      <alignment horizontal="center"/>
      <protection/>
    </xf>
    <xf numFmtId="167" fontId="2" fillId="0" borderId="11" xfId="20" applyNumberFormat="1" applyFont="1" applyBorder="1" applyAlignment="1">
      <alignment horizontal="center"/>
      <protection/>
    </xf>
    <xf numFmtId="0" fontId="2" fillId="0" borderId="2" xfId="20" applyFont="1" applyBorder="1" applyAlignment="1">
      <alignment horizontal="center" vertical="center"/>
      <protection/>
    </xf>
    <xf numFmtId="167" fontId="2" fillId="0" borderId="1" xfId="20" applyNumberFormat="1" applyFont="1" applyBorder="1" applyAlignment="1">
      <alignment horizontal="center"/>
      <protection/>
    </xf>
    <xf numFmtId="167" fontId="2" fillId="0" borderId="3" xfId="20" applyNumberFormat="1" applyFont="1" applyBorder="1" applyAlignment="1">
      <alignment horizontal="center"/>
      <protection/>
    </xf>
    <xf numFmtId="167" fontId="2" fillId="0" borderId="23" xfId="20" applyNumberFormat="1" applyFont="1" applyBorder="1" applyAlignment="1">
      <alignment horizontal="center"/>
      <protection/>
    </xf>
    <xf numFmtId="167" fontId="2" fillId="0" borderId="3" xfId="20" applyNumberFormat="1" applyFont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1" xfId="20" applyFont="1" applyBorder="1">
      <alignment/>
      <protection/>
    </xf>
    <xf numFmtId="0" fontId="2" fillId="0" borderId="22" xfId="20" applyFont="1" applyBorder="1">
      <alignment/>
      <protection/>
    </xf>
    <xf numFmtId="167" fontId="2" fillId="0" borderId="1" xfId="20" applyNumberFormat="1" applyFont="1" applyBorder="1" applyAlignment="1">
      <alignment/>
      <protection/>
    </xf>
    <xf numFmtId="167" fontId="2" fillId="0" borderId="1" xfId="20" applyNumberFormat="1" applyFont="1" applyBorder="1" applyAlignment="1">
      <alignment/>
      <protection/>
    </xf>
    <xf numFmtId="167" fontId="2" fillId="0" borderId="5" xfId="20" applyNumberFormat="1" applyFont="1" applyFill="1" applyBorder="1" applyAlignment="1">
      <alignment/>
      <protection/>
    </xf>
    <xf numFmtId="167" fontId="2" fillId="0" borderId="5" xfId="20" applyNumberFormat="1" applyFont="1" applyBorder="1" applyAlignment="1">
      <alignment/>
      <protection/>
    </xf>
    <xf numFmtId="167" fontId="2" fillId="0" borderId="0" xfId="20" applyNumberFormat="1" applyFont="1" applyFill="1" applyBorder="1" applyAlignment="1">
      <alignment/>
      <protection/>
    </xf>
    <xf numFmtId="167" fontId="2" fillId="0" borderId="4" xfId="20" applyNumberFormat="1" applyFont="1" applyFill="1" applyBorder="1" applyAlignment="1">
      <alignment/>
      <protection/>
    </xf>
    <xf numFmtId="167" fontId="2" fillId="0" borderId="0" xfId="20" applyNumberFormat="1" applyFont="1" applyBorder="1" applyAlignment="1">
      <alignment/>
      <protection/>
    </xf>
    <xf numFmtId="0" fontId="2" fillId="0" borderId="4" xfId="20" applyFont="1" applyBorder="1" applyAlignment="1">
      <alignment vertical="top"/>
      <protection/>
    </xf>
    <xf numFmtId="0" fontId="2" fillId="0" borderId="3" xfId="20" applyFont="1" applyBorder="1">
      <alignment/>
      <protection/>
    </xf>
    <xf numFmtId="0" fontId="2" fillId="0" borderId="24" xfId="20" applyFont="1" applyBorder="1">
      <alignment/>
      <protection/>
    </xf>
    <xf numFmtId="167" fontId="2" fillId="0" borderId="3" xfId="20" applyNumberFormat="1" applyFont="1" applyFill="1" applyBorder="1" applyAlignment="1">
      <alignment/>
      <protection/>
    </xf>
    <xf numFmtId="167" fontId="2" fillId="0" borderId="18" xfId="20" applyNumberFormat="1" applyFont="1" applyFill="1" applyBorder="1" applyAlignment="1">
      <alignment/>
      <protection/>
    </xf>
    <xf numFmtId="0" fontId="2" fillId="0" borderId="5" xfId="20" applyFont="1" applyFill="1" applyBorder="1" applyAlignment="1">
      <alignment horizontal="center"/>
      <protection/>
    </xf>
    <xf numFmtId="0" fontId="2" fillId="2" borderId="2" xfId="20" applyFont="1" applyFill="1" applyBorder="1">
      <alignment/>
      <protection/>
    </xf>
    <xf numFmtId="167" fontId="6" fillId="3" borderId="25" xfId="20" applyNumberFormat="1" applyFont="1" applyFill="1" applyBorder="1" applyAlignment="1">
      <alignment/>
      <protection/>
    </xf>
    <xf numFmtId="0" fontId="2" fillId="0" borderId="2" xfId="20" applyFont="1" applyFill="1" applyBorder="1" applyAlignment="1">
      <alignment horizontal="center" vertical="top"/>
      <protection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167" fontId="2" fillId="0" borderId="2" xfId="20" applyNumberFormat="1" applyFont="1" applyBorder="1">
      <alignment/>
      <protection/>
    </xf>
    <xf numFmtId="0" fontId="0" fillId="0" borderId="2" xfId="0" applyFont="1" applyFill="1" applyBorder="1" applyAlignment="1">
      <alignment vertical="top" wrapText="1"/>
    </xf>
    <xf numFmtId="167" fontId="2" fillId="0" borderId="4" xfId="20" applyNumberFormat="1" applyFont="1" applyFill="1" applyBorder="1" applyAlignment="1">
      <alignment/>
      <protection/>
    </xf>
    <xf numFmtId="167" fontId="2" fillId="0" borderId="12" xfId="20" applyNumberFormat="1" applyFont="1" applyBorder="1" applyAlignment="1">
      <alignment/>
      <protection/>
    </xf>
    <xf numFmtId="0" fontId="2" fillId="0" borderId="26" xfId="20" applyFont="1" applyFill="1" applyBorder="1" applyAlignment="1">
      <alignment horizontal="center"/>
      <protection/>
    </xf>
    <xf numFmtId="167" fontId="2" fillId="0" borderId="2" xfId="20" applyNumberFormat="1" applyFont="1" applyFill="1" applyBorder="1" applyAlignment="1">
      <alignment vertical="top"/>
      <protection/>
    </xf>
    <xf numFmtId="167" fontId="2" fillId="0" borderId="2" xfId="20" applyNumberFormat="1" applyFont="1" applyBorder="1" applyAlignment="1">
      <alignment vertical="top"/>
      <protection/>
    </xf>
    <xf numFmtId="0" fontId="2" fillId="0" borderId="3" xfId="20" applyFont="1" applyFill="1" applyBorder="1" applyAlignment="1">
      <alignment horizontal="center" vertical="top"/>
      <protection/>
    </xf>
    <xf numFmtId="167" fontId="2" fillId="0" borderId="3" xfId="20" applyNumberFormat="1" applyFont="1" applyBorder="1" applyAlignment="1">
      <alignment/>
      <protection/>
    </xf>
    <xf numFmtId="167" fontId="2" fillId="0" borderId="3" xfId="20" applyNumberFormat="1" applyFont="1" applyBorder="1" applyAlignment="1">
      <alignment/>
      <protection/>
    </xf>
    <xf numFmtId="0" fontId="2" fillId="0" borderId="13" xfId="20" applyFont="1" applyFill="1" applyBorder="1">
      <alignment/>
      <protection/>
    </xf>
    <xf numFmtId="167" fontId="2" fillId="0" borderId="13" xfId="20" applyNumberFormat="1" applyFont="1" applyFill="1" applyBorder="1" applyAlignment="1">
      <alignment/>
      <protection/>
    </xf>
    <xf numFmtId="167" fontId="6" fillId="0" borderId="13" xfId="20" applyNumberFormat="1" applyFont="1" applyFill="1" applyBorder="1" applyAlignment="1">
      <alignment/>
      <protection/>
    </xf>
    <xf numFmtId="167" fontId="6" fillId="0" borderId="10" xfId="20" applyNumberFormat="1" applyFont="1" applyFill="1" applyBorder="1" applyAlignment="1">
      <alignment/>
      <protection/>
    </xf>
    <xf numFmtId="0" fontId="13" fillId="0" borderId="5" xfId="20" applyFont="1" applyFill="1" applyBorder="1" applyAlignment="1">
      <alignment vertical="top"/>
      <protection/>
    </xf>
    <xf numFmtId="167" fontId="6" fillId="0" borderId="5" xfId="20" applyNumberFormat="1" applyFont="1" applyFill="1" applyBorder="1" applyAlignment="1">
      <alignment/>
      <protection/>
    </xf>
    <xf numFmtId="0" fontId="22" fillId="0" borderId="21" xfId="0" applyFont="1" applyFill="1" applyBorder="1" applyAlignment="1">
      <alignment/>
    </xf>
    <xf numFmtId="167" fontId="22" fillId="0" borderId="1" xfId="20" applyNumberFormat="1" applyFont="1" applyFill="1" applyBorder="1" applyAlignment="1">
      <alignment/>
      <protection/>
    </xf>
    <xf numFmtId="0" fontId="6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7" fontId="22" fillId="0" borderId="2" xfId="20" applyNumberFormat="1" applyFont="1" applyFill="1" applyBorder="1" applyAlignment="1">
      <alignment/>
      <protection/>
    </xf>
    <xf numFmtId="0" fontId="22" fillId="0" borderId="23" xfId="0" applyFont="1" applyFill="1" applyBorder="1" applyAlignment="1">
      <alignment/>
    </xf>
    <xf numFmtId="167" fontId="22" fillId="0" borderId="3" xfId="20" applyNumberFormat="1" applyFont="1" applyFill="1" applyBorder="1" applyAlignment="1">
      <alignment/>
      <protection/>
    </xf>
    <xf numFmtId="0" fontId="22" fillId="0" borderId="5" xfId="0" applyFont="1" applyFill="1" applyBorder="1" applyAlignment="1">
      <alignment/>
    </xf>
    <xf numFmtId="0" fontId="2" fillId="0" borderId="5" xfId="20" applyFont="1" applyFill="1" applyBorder="1">
      <alignment/>
      <protection/>
    </xf>
    <xf numFmtId="0" fontId="2" fillId="0" borderId="27" xfId="20" applyFont="1" applyFill="1" applyBorder="1" applyAlignment="1">
      <alignment horizontal="center"/>
      <protection/>
    </xf>
    <xf numFmtId="167" fontId="2" fillId="0" borderId="0" xfId="20" applyNumberFormat="1" applyFont="1" applyFill="1" applyBorder="1" applyAlignment="1">
      <alignment/>
      <protection/>
    </xf>
    <xf numFmtId="167" fontId="2" fillId="0" borderId="0" xfId="20" applyNumberFormat="1" applyFont="1" applyBorder="1" applyAlignment="1">
      <alignment/>
      <protection/>
    </xf>
    <xf numFmtId="0" fontId="2" fillId="0" borderId="0" xfId="20" applyFont="1" applyBorder="1" applyAlignment="1">
      <alignment vertical="top" wrapText="1"/>
      <protection/>
    </xf>
    <xf numFmtId="0" fontId="4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167" fontId="2" fillId="0" borderId="5" xfId="20" applyNumberFormat="1" applyFont="1" applyBorder="1" applyAlignment="1">
      <alignment horizontal="center"/>
      <protection/>
    </xf>
    <xf numFmtId="167" fontId="2" fillId="0" borderId="0" xfId="20" applyNumberForma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7224 - VISK-2008 (2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8"/>
  <sheetViews>
    <sheetView tabSelected="1" view="pageBreakPreview" zoomScale="75" zoomScaleNormal="75" zoomScaleSheetLayoutView="75" workbookViewId="0" topLeftCell="A1">
      <selection activeCell="M18" sqref="M18"/>
    </sheetView>
  </sheetViews>
  <sheetFormatPr defaultColWidth="9.140625" defaultRowHeight="12.75"/>
  <cols>
    <col min="1" max="1" width="8.8515625" style="1" customWidth="1"/>
    <col min="2" max="2" width="9.00390625" style="262" customWidth="1"/>
    <col min="3" max="3" width="26.421875" style="92" customWidth="1"/>
    <col min="4" max="4" width="28.140625" style="92" customWidth="1"/>
    <col min="5" max="5" width="94.7109375" style="82" customWidth="1"/>
    <col min="6" max="6" width="11.140625" style="200" customWidth="1"/>
    <col min="7" max="7" width="12.28125" style="200" customWidth="1"/>
    <col min="8" max="8" width="14.421875" style="195" customWidth="1"/>
    <col min="9" max="10" width="13.28125" style="6" hidden="1" customWidth="1"/>
    <col min="11" max="11" width="0" style="7" hidden="1" customWidth="1"/>
    <col min="12" max="16384" width="9.140625" style="7" customWidth="1"/>
  </cols>
  <sheetData>
    <row r="1" spans="2:8" ht="15">
      <c r="B1" s="2" t="s">
        <v>349</v>
      </c>
      <c r="C1" s="3"/>
      <c r="D1" s="4"/>
      <c r="E1" s="5"/>
      <c r="F1" s="195"/>
      <c r="G1" s="196"/>
      <c r="H1" s="197"/>
    </row>
    <row r="2" spans="2:7" ht="15">
      <c r="B2" s="2"/>
      <c r="C2" s="3"/>
      <c r="D2" s="4"/>
      <c r="E2" s="5"/>
      <c r="F2" s="195"/>
      <c r="G2" s="195"/>
    </row>
    <row r="3" spans="1:10" s="15" customFormat="1" ht="15.75">
      <c r="A3" s="8"/>
      <c r="B3" s="9" t="s">
        <v>859</v>
      </c>
      <c r="C3" s="10"/>
      <c r="D3" s="11"/>
      <c r="E3" s="12"/>
      <c r="F3" s="13"/>
      <c r="G3" s="13"/>
      <c r="H3" s="197"/>
      <c r="I3" s="14"/>
      <c r="J3" s="14"/>
    </row>
    <row r="4" spans="1:10" s="15" customFormat="1" ht="15.75">
      <c r="A4" s="8"/>
      <c r="B4" s="9"/>
      <c r="C4" s="10"/>
      <c r="D4" s="11"/>
      <c r="E4" s="12"/>
      <c r="F4" s="13"/>
      <c r="G4" s="13"/>
      <c r="H4" s="197"/>
      <c r="I4" s="14"/>
      <c r="J4" s="14"/>
    </row>
    <row r="5" spans="2:8" ht="15.75">
      <c r="B5" s="16" t="s">
        <v>350</v>
      </c>
      <c r="C5" s="17"/>
      <c r="D5" s="18"/>
      <c r="E5" s="19"/>
      <c r="F5" s="198"/>
      <c r="G5" s="198"/>
      <c r="H5" s="199"/>
    </row>
    <row r="6" spans="2:5" ht="15.75">
      <c r="B6" s="20"/>
      <c r="C6" s="21"/>
      <c r="D6" s="265"/>
      <c r="E6" s="266"/>
    </row>
    <row r="8" spans="2:10" ht="12.75">
      <c r="B8" s="22"/>
      <c r="C8" s="23"/>
      <c r="D8" s="23"/>
      <c r="E8" s="24"/>
      <c r="F8" s="201" t="s">
        <v>351</v>
      </c>
      <c r="G8" s="202" t="s">
        <v>352</v>
      </c>
      <c r="H8" s="203" t="s">
        <v>353</v>
      </c>
      <c r="I8" s="263" t="s">
        <v>354</v>
      </c>
      <c r="J8" s="264"/>
    </row>
    <row r="9" spans="2:8" ht="12.75">
      <c r="B9" s="25" t="s">
        <v>355</v>
      </c>
      <c r="C9" s="204" t="s">
        <v>356</v>
      </c>
      <c r="D9" s="204" t="s">
        <v>357</v>
      </c>
      <c r="E9" s="26" t="s">
        <v>358</v>
      </c>
      <c r="F9" s="201" t="s">
        <v>359</v>
      </c>
      <c r="G9" s="202" t="s">
        <v>359</v>
      </c>
      <c r="H9" s="205" t="s">
        <v>359</v>
      </c>
    </row>
    <row r="10" spans="2:8" ht="12.75">
      <c r="B10" s="27"/>
      <c r="C10" s="28"/>
      <c r="D10" s="28"/>
      <c r="E10" s="29"/>
      <c r="F10" s="206" t="s">
        <v>360</v>
      </c>
      <c r="G10" s="207" t="s">
        <v>360</v>
      </c>
      <c r="H10" s="208" t="s">
        <v>360</v>
      </c>
    </row>
    <row r="11" spans="2:8" ht="12.75">
      <c r="B11" s="209"/>
      <c r="C11" s="210"/>
      <c r="D11" s="211"/>
      <c r="E11" s="24"/>
      <c r="F11" s="212"/>
      <c r="G11" s="212"/>
      <c r="H11" s="213"/>
    </row>
    <row r="12" spans="2:8" ht="12.75">
      <c r="B12" s="78"/>
      <c r="C12" s="30" t="s">
        <v>361</v>
      </c>
      <c r="D12" s="31"/>
      <c r="E12" s="32" t="s">
        <v>362</v>
      </c>
      <c r="F12" s="68"/>
      <c r="G12" s="68"/>
      <c r="H12" s="58"/>
    </row>
    <row r="13" spans="2:8" ht="12.75">
      <c r="B13" s="78"/>
      <c r="C13" s="40"/>
      <c r="D13" s="42"/>
      <c r="E13" s="33"/>
      <c r="F13" s="61"/>
      <c r="G13" s="61"/>
      <c r="H13" s="111"/>
    </row>
    <row r="14" spans="2:8" ht="12.75">
      <c r="B14" s="34"/>
      <c r="C14" s="40" t="s">
        <v>363</v>
      </c>
      <c r="D14" s="55"/>
      <c r="E14" s="35" t="s">
        <v>364</v>
      </c>
      <c r="F14" s="214"/>
      <c r="G14" s="68"/>
      <c r="H14" s="111">
        <f aca="true" t="shared" si="0" ref="H14:H45">SUM(F14:G14)</f>
        <v>0</v>
      </c>
    </row>
    <row r="15" spans="1:10" ht="12.75">
      <c r="A15" s="1">
        <v>40682</v>
      </c>
      <c r="B15" s="36" t="s">
        <v>365</v>
      </c>
      <c r="C15" s="40"/>
      <c r="D15" s="55"/>
      <c r="E15" s="35" t="s">
        <v>366</v>
      </c>
      <c r="F15" s="214"/>
      <c r="G15" s="68">
        <v>90</v>
      </c>
      <c r="H15" s="111">
        <f t="shared" si="0"/>
        <v>90</v>
      </c>
      <c r="I15" s="6">
        <f>SUM(F14:F15)</f>
        <v>0</v>
      </c>
      <c r="J15" s="6">
        <f>SUM(G14:G15)</f>
        <v>90</v>
      </c>
    </row>
    <row r="16" spans="2:8" ht="12.75">
      <c r="B16" s="36"/>
      <c r="C16" s="40" t="s">
        <v>367</v>
      </c>
      <c r="D16" s="55"/>
      <c r="E16" s="35" t="s">
        <v>368</v>
      </c>
      <c r="F16" s="215"/>
      <c r="G16" s="68"/>
      <c r="H16" s="111">
        <f t="shared" si="0"/>
        <v>0</v>
      </c>
    </row>
    <row r="17" spans="2:8" ht="12.75">
      <c r="B17" s="34"/>
      <c r="C17" s="55"/>
      <c r="D17" s="55"/>
      <c r="E17" s="35" t="s">
        <v>369</v>
      </c>
      <c r="F17" s="216"/>
      <c r="G17" s="68"/>
      <c r="H17" s="111">
        <f t="shared" si="0"/>
        <v>0</v>
      </c>
    </row>
    <row r="18" spans="2:8" ht="12.75">
      <c r="B18" s="37"/>
      <c r="C18" s="40"/>
      <c r="D18" s="55"/>
      <c r="E18" s="35" t="s">
        <v>370</v>
      </c>
      <c r="F18" s="68"/>
      <c r="G18" s="216"/>
      <c r="H18" s="111">
        <f t="shared" si="0"/>
        <v>0</v>
      </c>
    </row>
    <row r="19" spans="1:8" ht="12.75">
      <c r="A19" s="1">
        <v>40682</v>
      </c>
      <c r="B19" s="36" t="s">
        <v>365</v>
      </c>
      <c r="C19" s="40"/>
      <c r="D19" s="55"/>
      <c r="E19" s="35" t="s">
        <v>371</v>
      </c>
      <c r="F19" s="216"/>
      <c r="G19" s="68">
        <v>375</v>
      </c>
      <c r="H19" s="111">
        <f t="shared" si="0"/>
        <v>375</v>
      </c>
    </row>
    <row r="20" spans="1:8" ht="12.75">
      <c r="A20" s="1">
        <v>40682</v>
      </c>
      <c r="B20" s="36" t="s">
        <v>365</v>
      </c>
      <c r="C20" s="40"/>
      <c r="D20" s="55"/>
      <c r="E20" s="35" t="s">
        <v>372</v>
      </c>
      <c r="F20" s="216"/>
      <c r="G20" s="68">
        <v>100</v>
      </c>
      <c r="H20" s="111">
        <f t="shared" si="0"/>
        <v>100</v>
      </c>
    </row>
    <row r="21" spans="1:8" ht="12.75">
      <c r="A21" s="1">
        <v>40682</v>
      </c>
      <c r="B21" s="36" t="s">
        <v>365</v>
      </c>
      <c r="C21" s="40"/>
      <c r="D21" s="55"/>
      <c r="E21" s="35" t="s">
        <v>373</v>
      </c>
      <c r="F21" s="216"/>
      <c r="G21" s="68">
        <v>97</v>
      </c>
      <c r="H21" s="111">
        <f t="shared" si="0"/>
        <v>97</v>
      </c>
    </row>
    <row r="22" spans="1:9" ht="12.75">
      <c r="A22" s="1" t="s">
        <v>374</v>
      </c>
      <c r="B22" s="36" t="s">
        <v>375</v>
      </c>
      <c r="C22" s="40"/>
      <c r="D22" s="55"/>
      <c r="E22" s="35" t="s">
        <v>376</v>
      </c>
      <c r="F22" s="216">
        <v>593</v>
      </c>
      <c r="G22" s="68">
        <v>233</v>
      </c>
      <c r="H22" s="111">
        <f t="shared" si="0"/>
        <v>826</v>
      </c>
      <c r="I22" s="38"/>
    </row>
    <row r="23" spans="1:8" ht="12.75">
      <c r="A23" s="1">
        <v>40682</v>
      </c>
      <c r="B23" s="36" t="s">
        <v>365</v>
      </c>
      <c r="C23" s="40"/>
      <c r="D23" s="55"/>
      <c r="E23" s="35" t="s">
        <v>377</v>
      </c>
      <c r="F23" s="216"/>
      <c r="G23" s="68">
        <v>153</v>
      </c>
      <c r="H23" s="111">
        <f t="shared" si="0"/>
        <v>153</v>
      </c>
    </row>
    <row r="24" spans="1:10" ht="24.75">
      <c r="A24" s="1">
        <v>40700</v>
      </c>
      <c r="B24" s="36" t="s">
        <v>378</v>
      </c>
      <c r="C24" s="39" t="s">
        <v>379</v>
      </c>
      <c r="D24" s="55"/>
      <c r="E24" s="35" t="s">
        <v>380</v>
      </c>
      <c r="F24" s="68"/>
      <c r="G24" s="216">
        <v>52</v>
      </c>
      <c r="H24" s="111">
        <f t="shared" si="0"/>
        <v>52</v>
      </c>
      <c r="I24" s="6">
        <f>SUM(F16:F23)</f>
        <v>593</v>
      </c>
      <c r="J24" s="6">
        <f>SUM(G16:G23)</f>
        <v>958</v>
      </c>
    </row>
    <row r="25" spans="2:8" ht="12.75">
      <c r="B25" s="36"/>
      <c r="C25" s="40"/>
      <c r="D25" s="55"/>
      <c r="E25" s="35"/>
      <c r="F25" s="68"/>
      <c r="G25" s="216"/>
      <c r="H25" s="111">
        <f t="shared" si="0"/>
        <v>0</v>
      </c>
    </row>
    <row r="26" spans="1:10" ht="25.5">
      <c r="A26" s="1">
        <v>40682</v>
      </c>
      <c r="B26" s="36" t="s">
        <v>365</v>
      </c>
      <c r="C26" s="39" t="s">
        <v>381</v>
      </c>
      <c r="D26" s="55"/>
      <c r="E26" s="35" t="s">
        <v>382</v>
      </c>
      <c r="F26" s="68">
        <v>62</v>
      </c>
      <c r="G26" s="216">
        <v>25</v>
      </c>
      <c r="H26" s="111">
        <f t="shared" si="0"/>
        <v>87</v>
      </c>
      <c r="I26" s="6">
        <f>SUM(F26)</f>
        <v>62</v>
      </c>
      <c r="J26" s="6">
        <f>SUM(G26)</f>
        <v>25</v>
      </c>
    </row>
    <row r="27" spans="2:8" ht="12.75">
      <c r="B27" s="37"/>
      <c r="C27" s="40" t="s">
        <v>383</v>
      </c>
      <c r="D27" s="55"/>
      <c r="E27" s="35" t="s">
        <v>384</v>
      </c>
      <c r="F27" s="68"/>
      <c r="G27" s="216"/>
      <c r="H27" s="111">
        <f t="shared" si="0"/>
        <v>0</v>
      </c>
    </row>
    <row r="28" spans="1:10" ht="12.75">
      <c r="A28" s="1">
        <v>40689</v>
      </c>
      <c r="B28" s="36" t="s">
        <v>385</v>
      </c>
      <c r="C28" s="40"/>
      <c r="D28" s="55"/>
      <c r="E28" s="35" t="s">
        <v>386</v>
      </c>
      <c r="F28" s="68"/>
      <c r="G28" s="216">
        <v>68</v>
      </c>
      <c r="H28" s="111">
        <f t="shared" si="0"/>
        <v>68</v>
      </c>
      <c r="I28" s="6">
        <f>SUM(F27:F28)</f>
        <v>0</v>
      </c>
      <c r="J28" s="6">
        <f>SUM(G27:G28)</f>
        <v>68</v>
      </c>
    </row>
    <row r="29" spans="1:8" ht="12.75">
      <c r="A29" s="1">
        <v>40602</v>
      </c>
      <c r="B29" s="36" t="s">
        <v>387</v>
      </c>
      <c r="C29" s="40" t="s">
        <v>388</v>
      </c>
      <c r="D29" s="55"/>
      <c r="E29" s="35" t="s">
        <v>389</v>
      </c>
      <c r="F29" s="68"/>
      <c r="G29" s="216">
        <v>420</v>
      </c>
      <c r="H29" s="111">
        <f t="shared" si="0"/>
        <v>420</v>
      </c>
    </row>
    <row r="30" spans="1:8" ht="12.75">
      <c r="A30" s="1">
        <v>40799</v>
      </c>
      <c r="B30" s="36" t="s">
        <v>390</v>
      </c>
      <c r="C30" s="40"/>
      <c r="D30" s="55"/>
      <c r="E30" s="35" t="s">
        <v>391</v>
      </c>
      <c r="F30" s="68"/>
      <c r="G30" s="216">
        <v>330</v>
      </c>
      <c r="H30" s="111">
        <f t="shared" si="0"/>
        <v>330</v>
      </c>
    </row>
    <row r="31" spans="1:8" ht="12.75">
      <c r="A31" s="1">
        <v>40682</v>
      </c>
      <c r="B31" s="36" t="s">
        <v>365</v>
      </c>
      <c r="C31" s="40"/>
      <c r="D31" s="55"/>
      <c r="E31" s="35" t="s">
        <v>392</v>
      </c>
      <c r="F31" s="68"/>
      <c r="G31" s="216">
        <v>40</v>
      </c>
      <c r="H31" s="111">
        <f t="shared" si="0"/>
        <v>40</v>
      </c>
    </row>
    <row r="32" spans="1:8" ht="12.75">
      <c r="A32" s="1">
        <v>40682</v>
      </c>
      <c r="B32" s="36" t="s">
        <v>365</v>
      </c>
      <c r="C32" s="40"/>
      <c r="D32" s="55"/>
      <c r="E32" s="35" t="s">
        <v>393</v>
      </c>
      <c r="F32" s="68">
        <v>190</v>
      </c>
      <c r="G32" s="216">
        <v>720</v>
      </c>
      <c r="H32" s="111">
        <f t="shared" si="0"/>
        <v>910</v>
      </c>
    </row>
    <row r="33" spans="1:8" ht="12.75">
      <c r="A33" s="1">
        <v>40602</v>
      </c>
      <c r="B33" s="36" t="s">
        <v>387</v>
      </c>
      <c r="C33" s="40"/>
      <c r="D33" s="55"/>
      <c r="E33" s="35" t="s">
        <v>394</v>
      </c>
      <c r="F33" s="68"/>
      <c r="G33" s="216">
        <v>4228</v>
      </c>
      <c r="H33" s="111">
        <f t="shared" si="0"/>
        <v>4228</v>
      </c>
    </row>
    <row r="34" spans="1:8" ht="12.75">
      <c r="A34" s="1">
        <v>40602</v>
      </c>
      <c r="B34" s="36" t="s">
        <v>387</v>
      </c>
      <c r="C34" s="40"/>
      <c r="D34" s="55"/>
      <c r="E34" s="35" t="s">
        <v>395</v>
      </c>
      <c r="F34" s="68"/>
      <c r="G34" s="216">
        <v>2115</v>
      </c>
      <c r="H34" s="111">
        <f t="shared" si="0"/>
        <v>2115</v>
      </c>
    </row>
    <row r="35" spans="1:8" ht="12.75">
      <c r="A35" s="1">
        <v>40602</v>
      </c>
      <c r="B35" s="36" t="s">
        <v>387</v>
      </c>
      <c r="C35" s="40"/>
      <c r="D35" s="55"/>
      <c r="E35" s="35" t="s">
        <v>396</v>
      </c>
      <c r="F35" s="68"/>
      <c r="G35" s="216">
        <v>2694</v>
      </c>
      <c r="H35" s="111">
        <f t="shared" si="0"/>
        <v>2694</v>
      </c>
    </row>
    <row r="36" spans="1:8" ht="12.75">
      <c r="A36" s="1">
        <v>40799</v>
      </c>
      <c r="B36" s="36" t="s">
        <v>390</v>
      </c>
      <c r="C36" s="40"/>
      <c r="D36" s="55"/>
      <c r="E36" s="35" t="s">
        <v>397</v>
      </c>
      <c r="F36" s="68"/>
      <c r="G36" s="216">
        <v>1399</v>
      </c>
      <c r="H36" s="111">
        <f t="shared" si="0"/>
        <v>1399</v>
      </c>
    </row>
    <row r="37" spans="1:8" ht="12.75">
      <c r="A37" s="1">
        <v>40682</v>
      </c>
      <c r="B37" s="36" t="s">
        <v>365</v>
      </c>
      <c r="C37" s="40"/>
      <c r="D37" s="55"/>
      <c r="E37" s="35" t="s">
        <v>398</v>
      </c>
      <c r="F37" s="68"/>
      <c r="G37" s="216">
        <v>270</v>
      </c>
      <c r="H37" s="111">
        <f t="shared" si="0"/>
        <v>270</v>
      </c>
    </row>
    <row r="38" spans="1:8" ht="12.75">
      <c r="A38" s="1">
        <v>40682</v>
      </c>
      <c r="B38" s="36" t="s">
        <v>365</v>
      </c>
      <c r="C38" s="40"/>
      <c r="D38" s="55"/>
      <c r="E38" s="35" t="s">
        <v>399</v>
      </c>
      <c r="F38" s="68"/>
      <c r="G38" s="216">
        <v>120</v>
      </c>
      <c r="H38" s="111">
        <f t="shared" si="0"/>
        <v>120</v>
      </c>
    </row>
    <row r="39" spans="1:8" ht="12.75">
      <c r="A39" s="1">
        <v>40682</v>
      </c>
      <c r="B39" s="36" t="s">
        <v>365</v>
      </c>
      <c r="C39" s="40"/>
      <c r="D39" s="55"/>
      <c r="E39" s="35" t="s">
        <v>400</v>
      </c>
      <c r="F39" s="68"/>
      <c r="G39" s="216">
        <v>1452</v>
      </c>
      <c r="H39" s="111">
        <f t="shared" si="0"/>
        <v>1452</v>
      </c>
    </row>
    <row r="40" spans="1:10" ht="25.5">
      <c r="A40" s="1" t="s">
        <v>401</v>
      </c>
      <c r="B40" s="36" t="s">
        <v>402</v>
      </c>
      <c r="C40" s="40"/>
      <c r="D40" s="55"/>
      <c r="E40" s="35" t="s">
        <v>403</v>
      </c>
      <c r="F40" s="68"/>
      <c r="G40" s="216">
        <f>3296+838</f>
        <v>4134</v>
      </c>
      <c r="H40" s="111">
        <f t="shared" si="0"/>
        <v>4134</v>
      </c>
      <c r="I40" s="6">
        <v>3296</v>
      </c>
      <c r="J40" s="38"/>
    </row>
    <row r="41" spans="1:8" ht="12.75">
      <c r="A41" s="1">
        <v>40682</v>
      </c>
      <c r="B41" s="36" t="s">
        <v>365</v>
      </c>
      <c r="C41" s="40"/>
      <c r="D41" s="55"/>
      <c r="E41" s="35" t="s">
        <v>404</v>
      </c>
      <c r="F41" s="68"/>
      <c r="G41" s="216">
        <v>2787</v>
      </c>
      <c r="H41" s="111">
        <f t="shared" si="0"/>
        <v>2787</v>
      </c>
    </row>
    <row r="42" spans="1:8" ht="12.75">
      <c r="A42" s="1">
        <v>40682</v>
      </c>
      <c r="B42" s="36" t="s">
        <v>365</v>
      </c>
      <c r="C42" s="40"/>
      <c r="D42" s="55"/>
      <c r="E42" s="35" t="s">
        <v>405</v>
      </c>
      <c r="F42" s="68"/>
      <c r="G42" s="216">
        <v>134</v>
      </c>
      <c r="H42" s="111">
        <f t="shared" si="0"/>
        <v>134</v>
      </c>
    </row>
    <row r="43" spans="1:8" ht="12.75">
      <c r="A43" s="1">
        <v>40682</v>
      </c>
      <c r="B43" s="36" t="s">
        <v>365</v>
      </c>
      <c r="C43" s="40"/>
      <c r="D43" s="55"/>
      <c r="E43" s="35" t="s">
        <v>406</v>
      </c>
      <c r="F43" s="68"/>
      <c r="G43" s="216">
        <v>810</v>
      </c>
      <c r="H43" s="111">
        <f t="shared" si="0"/>
        <v>810</v>
      </c>
    </row>
    <row r="44" spans="1:8" ht="12.75">
      <c r="A44" s="1">
        <v>40799</v>
      </c>
      <c r="B44" s="36" t="s">
        <v>390</v>
      </c>
      <c r="C44" s="40"/>
      <c r="D44" s="55"/>
      <c r="E44" s="35" t="s">
        <v>407</v>
      </c>
      <c r="F44" s="68"/>
      <c r="G44" s="216">
        <v>980</v>
      </c>
      <c r="H44" s="111">
        <f t="shared" si="0"/>
        <v>980</v>
      </c>
    </row>
    <row r="45" spans="1:8" ht="12.75">
      <c r="A45" s="1">
        <v>40723</v>
      </c>
      <c r="B45" s="36" t="s">
        <v>408</v>
      </c>
      <c r="C45" s="40"/>
      <c r="D45" s="55"/>
      <c r="E45" s="35" t="s">
        <v>409</v>
      </c>
      <c r="F45" s="68"/>
      <c r="G45" s="217">
        <v>1586</v>
      </c>
      <c r="H45" s="111">
        <f t="shared" si="0"/>
        <v>1586</v>
      </c>
    </row>
    <row r="46" spans="1:8" ht="25.5">
      <c r="A46" s="1">
        <v>40602</v>
      </c>
      <c r="B46" s="36" t="s">
        <v>387</v>
      </c>
      <c r="C46" s="40"/>
      <c r="D46" s="55"/>
      <c r="E46" s="35" t="s">
        <v>410</v>
      </c>
      <c r="F46" s="68">
        <v>210</v>
      </c>
      <c r="G46" s="217">
        <v>4316</v>
      </c>
      <c r="H46" s="111">
        <f aca="true" t="shared" si="1" ref="H46:H65">SUM(F46:G46)</f>
        <v>4526</v>
      </c>
    </row>
    <row r="47" spans="1:8" ht="12.75">
      <c r="A47" s="1">
        <v>40602</v>
      </c>
      <c r="B47" s="36" t="s">
        <v>387</v>
      </c>
      <c r="C47" s="40"/>
      <c r="D47" s="55"/>
      <c r="E47" s="35" t="s">
        <v>411</v>
      </c>
      <c r="F47" s="216"/>
      <c r="G47" s="68">
        <v>720</v>
      </c>
      <c r="H47" s="111">
        <f t="shared" si="1"/>
        <v>720</v>
      </c>
    </row>
    <row r="48" spans="1:10" ht="12.75">
      <c r="A48" s="1">
        <v>40602</v>
      </c>
      <c r="B48" s="36" t="s">
        <v>387</v>
      </c>
      <c r="C48" s="40"/>
      <c r="D48" s="55"/>
      <c r="E48" s="35" t="s">
        <v>412</v>
      </c>
      <c r="F48" s="216"/>
      <c r="G48" s="68">
        <v>870</v>
      </c>
      <c r="H48" s="111">
        <f t="shared" si="1"/>
        <v>870</v>
      </c>
      <c r="I48" s="6">
        <f>SUM(F29:F48)</f>
        <v>400</v>
      </c>
      <c r="J48" s="6">
        <f>SUM(G29:G48)</f>
        <v>30125</v>
      </c>
    </row>
    <row r="49" spans="1:8" ht="12.75">
      <c r="A49" s="41" t="s">
        <v>413</v>
      </c>
      <c r="B49" s="36" t="s">
        <v>365</v>
      </c>
      <c r="C49" s="40" t="s">
        <v>414</v>
      </c>
      <c r="D49" s="55"/>
      <c r="E49" s="35" t="s">
        <v>415</v>
      </c>
      <c r="F49" s="216">
        <v>130</v>
      </c>
      <c r="G49" s="68">
        <f>130-130</f>
        <v>0</v>
      </c>
      <c r="H49" s="111">
        <f t="shared" si="1"/>
        <v>130</v>
      </c>
    </row>
    <row r="50" spans="1:9" ht="12.75">
      <c r="A50" s="41" t="s">
        <v>416</v>
      </c>
      <c r="B50" s="36" t="s">
        <v>385</v>
      </c>
      <c r="C50" s="40"/>
      <c r="D50" s="55"/>
      <c r="E50" s="35" t="s">
        <v>417</v>
      </c>
      <c r="F50" s="216"/>
      <c r="G50" s="68">
        <f>150+101</f>
        <v>251</v>
      </c>
      <c r="H50" s="111">
        <f t="shared" si="1"/>
        <v>251</v>
      </c>
      <c r="I50" s="38"/>
    </row>
    <row r="51" spans="1:9" ht="12.75">
      <c r="A51" s="41" t="s">
        <v>416</v>
      </c>
      <c r="B51" s="36" t="s">
        <v>385</v>
      </c>
      <c r="C51" s="40"/>
      <c r="D51" s="55"/>
      <c r="E51" s="35" t="s">
        <v>418</v>
      </c>
      <c r="F51" s="216"/>
      <c r="G51" s="68">
        <f>220-101</f>
        <v>119</v>
      </c>
      <c r="H51" s="111">
        <f t="shared" si="1"/>
        <v>119</v>
      </c>
      <c r="I51" s="38"/>
    </row>
    <row r="52" spans="1:8" ht="12.75">
      <c r="A52" s="1">
        <v>40694</v>
      </c>
      <c r="B52" s="36" t="s">
        <v>385</v>
      </c>
      <c r="C52" s="40"/>
      <c r="D52" s="55"/>
      <c r="E52" s="35" t="s">
        <v>419</v>
      </c>
      <c r="F52" s="218"/>
      <c r="G52" s="68">
        <v>171</v>
      </c>
      <c r="H52" s="111">
        <f t="shared" si="1"/>
        <v>171</v>
      </c>
    </row>
    <row r="53" spans="1:8" ht="12.75">
      <c r="A53" s="1">
        <v>40694</v>
      </c>
      <c r="B53" s="36" t="s">
        <v>385</v>
      </c>
      <c r="C53" s="40"/>
      <c r="D53" s="55"/>
      <c r="E53" s="35" t="s">
        <v>420</v>
      </c>
      <c r="F53" s="218"/>
      <c r="G53" s="68">
        <v>237</v>
      </c>
      <c r="H53" s="111">
        <f t="shared" si="1"/>
        <v>237</v>
      </c>
    </row>
    <row r="54" spans="1:8" ht="12.75">
      <c r="A54" s="1">
        <v>40694</v>
      </c>
      <c r="B54" s="36" t="s">
        <v>385</v>
      </c>
      <c r="C54" s="40"/>
      <c r="D54" s="55"/>
      <c r="E54" s="35" t="s">
        <v>421</v>
      </c>
      <c r="F54" s="218"/>
      <c r="G54" s="68">
        <v>196</v>
      </c>
      <c r="H54" s="111">
        <f t="shared" si="1"/>
        <v>196</v>
      </c>
    </row>
    <row r="55" spans="1:10" ht="12.75">
      <c r="A55" s="1">
        <v>40694</v>
      </c>
      <c r="B55" s="36" t="s">
        <v>385</v>
      </c>
      <c r="C55" s="40"/>
      <c r="D55" s="55"/>
      <c r="E55" s="35" t="s">
        <v>422</v>
      </c>
      <c r="F55" s="218"/>
      <c r="G55" s="68">
        <v>219</v>
      </c>
      <c r="H55" s="111">
        <f t="shared" si="1"/>
        <v>219</v>
      </c>
      <c r="J55" s="6">
        <f>SUM(G49:G55)</f>
        <v>1193</v>
      </c>
    </row>
    <row r="56" spans="2:9" ht="12.75">
      <c r="B56" s="37"/>
      <c r="C56" s="39" t="s">
        <v>423</v>
      </c>
      <c r="D56" s="219"/>
      <c r="E56" s="35" t="s">
        <v>424</v>
      </c>
      <c r="F56" s="215"/>
      <c r="G56" s="68"/>
      <c r="H56" s="111">
        <f t="shared" si="1"/>
        <v>0</v>
      </c>
      <c r="I56" s="38"/>
    </row>
    <row r="57" spans="1:8" ht="25.5">
      <c r="A57" s="1">
        <v>40682</v>
      </c>
      <c r="B57" s="36" t="s">
        <v>365</v>
      </c>
      <c r="C57" s="39"/>
      <c r="D57" s="219"/>
      <c r="E57" s="35" t="s">
        <v>425</v>
      </c>
      <c r="F57" s="218"/>
      <c r="G57" s="68">
        <v>180</v>
      </c>
      <c r="H57" s="111">
        <f t="shared" si="1"/>
        <v>180</v>
      </c>
    </row>
    <row r="58" spans="2:10" ht="25.5">
      <c r="B58" s="36"/>
      <c r="C58" s="39"/>
      <c r="D58" s="219"/>
      <c r="E58" s="35" t="s">
        <v>426</v>
      </c>
      <c r="F58" s="218"/>
      <c r="G58" s="68"/>
      <c r="H58" s="111">
        <f t="shared" si="1"/>
        <v>0</v>
      </c>
      <c r="I58" s="6">
        <f>SUM(F56:F58)</f>
        <v>0</v>
      </c>
      <c r="J58" s="6">
        <f>SUM(G56:G58)</f>
        <v>180</v>
      </c>
    </row>
    <row r="59" spans="2:8" ht="12.75">
      <c r="B59" s="36"/>
      <c r="C59" s="42" t="s">
        <v>427</v>
      </c>
      <c r="D59" s="43"/>
      <c r="E59" s="35"/>
      <c r="F59" s="218"/>
      <c r="G59" s="68"/>
      <c r="H59" s="111">
        <f t="shared" si="1"/>
        <v>0</v>
      </c>
    </row>
    <row r="60" spans="1:10" ht="12.75">
      <c r="A60" s="1">
        <v>40682</v>
      </c>
      <c r="B60" s="36" t="s">
        <v>365</v>
      </c>
      <c r="C60" s="42"/>
      <c r="D60" s="43"/>
      <c r="E60" s="35" t="s">
        <v>428</v>
      </c>
      <c r="F60" s="61"/>
      <c r="G60" s="216">
        <v>272</v>
      </c>
      <c r="H60" s="111">
        <f t="shared" si="1"/>
        <v>272</v>
      </c>
      <c r="I60" s="6">
        <f>SUM(F59:F60)</f>
        <v>0</v>
      </c>
      <c r="J60" s="6">
        <f>SUM(G59:G60)</f>
        <v>272</v>
      </c>
    </row>
    <row r="61" spans="1:10" ht="12.75">
      <c r="A61" s="44">
        <v>40682</v>
      </c>
      <c r="B61" s="36" t="s">
        <v>365</v>
      </c>
      <c r="C61" s="220" t="s">
        <v>429</v>
      </c>
      <c r="D61" s="221"/>
      <c r="E61" s="45" t="s">
        <v>430</v>
      </c>
      <c r="F61" s="222"/>
      <c r="G61" s="223">
        <v>80</v>
      </c>
      <c r="H61" s="111">
        <f t="shared" si="1"/>
        <v>80</v>
      </c>
      <c r="I61" s="6">
        <f>SUM(F61)</f>
        <v>0</v>
      </c>
      <c r="J61" s="6">
        <f>SUM(G61)</f>
        <v>80</v>
      </c>
    </row>
    <row r="62" spans="2:8" ht="12.75">
      <c r="B62" s="37"/>
      <c r="C62" s="40" t="s">
        <v>431</v>
      </c>
      <c r="D62" s="55"/>
      <c r="E62" s="35" t="s">
        <v>432</v>
      </c>
      <c r="F62" s="218"/>
      <c r="G62" s="68"/>
      <c r="H62" s="111">
        <f t="shared" si="1"/>
        <v>0</v>
      </c>
    </row>
    <row r="63" spans="1:8" ht="12.75">
      <c r="A63" s="1">
        <v>40682</v>
      </c>
      <c r="B63" s="36" t="s">
        <v>365</v>
      </c>
      <c r="C63" s="40"/>
      <c r="D63" s="55"/>
      <c r="E63" s="35" t="s">
        <v>433</v>
      </c>
      <c r="F63" s="218"/>
      <c r="G63" s="68">
        <v>120</v>
      </c>
      <c r="H63" s="111">
        <f t="shared" si="1"/>
        <v>120</v>
      </c>
    </row>
    <row r="64" spans="1:8" ht="12.75">
      <c r="A64" s="1">
        <v>40682</v>
      </c>
      <c r="B64" s="36" t="s">
        <v>365</v>
      </c>
      <c r="C64" s="40"/>
      <c r="D64" s="55"/>
      <c r="E64" s="35" t="s">
        <v>434</v>
      </c>
      <c r="F64" s="218"/>
      <c r="G64" s="68">
        <v>91</v>
      </c>
      <c r="H64" s="111">
        <f t="shared" si="1"/>
        <v>91</v>
      </c>
    </row>
    <row r="65" spans="1:10" ht="12.75">
      <c r="A65" s="1">
        <v>40682</v>
      </c>
      <c r="B65" s="36" t="s">
        <v>365</v>
      </c>
      <c r="C65" s="40"/>
      <c r="D65" s="55"/>
      <c r="E65" s="35" t="s">
        <v>435</v>
      </c>
      <c r="F65" s="218"/>
      <c r="G65" s="68">
        <v>449</v>
      </c>
      <c r="H65" s="111">
        <f t="shared" si="1"/>
        <v>449</v>
      </c>
      <c r="I65" s="6">
        <f>SUM(F62:F65)</f>
        <v>0</v>
      </c>
      <c r="J65" s="6">
        <f>SUM(G62:G65)</f>
        <v>660</v>
      </c>
    </row>
    <row r="66" spans="2:8" ht="13.5" thickBot="1">
      <c r="B66" s="78"/>
      <c r="C66" s="46"/>
      <c r="D66" s="55"/>
      <c r="E66" s="33"/>
      <c r="F66" s="61"/>
      <c r="G66" s="61"/>
      <c r="H66" s="111"/>
    </row>
    <row r="67" spans="2:8" ht="13.5" thickBot="1">
      <c r="B67" s="224"/>
      <c r="C67" s="47" t="s">
        <v>436</v>
      </c>
      <c r="D67" s="48"/>
      <c r="E67" s="49"/>
      <c r="F67" s="50">
        <f>SUM(F13:F66)</f>
        <v>1185</v>
      </c>
      <c r="G67" s="50">
        <f>SUM(G13:G66)</f>
        <v>33703</v>
      </c>
      <c r="H67" s="50">
        <f>SUM(H13:H66)</f>
        <v>34888</v>
      </c>
    </row>
    <row r="68" spans="2:8" ht="12.75">
      <c r="B68" s="78"/>
      <c r="C68" s="51"/>
      <c r="D68" s="55"/>
      <c r="E68" s="33"/>
      <c r="F68" s="61"/>
      <c r="G68" s="61"/>
      <c r="H68" s="111">
        <f>SUM(F67:G67)</f>
        <v>34888</v>
      </c>
    </row>
    <row r="69" spans="2:8" ht="12.75">
      <c r="B69" s="78"/>
      <c r="C69" s="51"/>
      <c r="D69" s="55"/>
      <c r="E69" s="33"/>
      <c r="F69" s="61"/>
      <c r="G69" s="61"/>
      <c r="H69" s="111"/>
    </row>
    <row r="70" spans="2:8" ht="12.75">
      <c r="B70" s="78"/>
      <c r="C70" s="52" t="s">
        <v>437</v>
      </c>
      <c r="D70" s="53"/>
      <c r="E70" s="54">
        <v>5213</v>
      </c>
      <c r="F70" s="61"/>
      <c r="G70" s="61"/>
      <c r="H70" s="111"/>
    </row>
    <row r="71" spans="2:8" ht="12.75">
      <c r="B71" s="78"/>
      <c r="C71" s="51"/>
      <c r="D71" s="55"/>
      <c r="E71" s="33"/>
      <c r="F71" s="61"/>
      <c r="G71" s="61"/>
      <c r="H71" s="111"/>
    </row>
    <row r="72" spans="2:8" ht="12.75">
      <c r="B72" s="78">
        <v>641</v>
      </c>
      <c r="C72" s="40" t="s">
        <v>438</v>
      </c>
      <c r="D72" s="55" t="s">
        <v>439</v>
      </c>
      <c r="E72" s="33" t="s">
        <v>440</v>
      </c>
      <c r="F72" s="61"/>
      <c r="G72" s="61"/>
      <c r="H72" s="111">
        <f>SUM(F72:G72)</f>
        <v>0</v>
      </c>
    </row>
    <row r="73" spans="2:8" ht="12.75">
      <c r="B73" s="78">
        <v>721</v>
      </c>
      <c r="C73" s="56" t="s">
        <v>441</v>
      </c>
      <c r="D73" s="42" t="s">
        <v>442</v>
      </c>
      <c r="E73" s="57" t="s">
        <v>440</v>
      </c>
      <c r="F73" s="58"/>
      <c r="G73" s="58"/>
      <c r="H73" s="58">
        <f>SUM(F73:G73)</f>
        <v>0</v>
      </c>
    </row>
    <row r="74" spans="2:8" ht="12.75">
      <c r="B74" s="78"/>
      <c r="C74" s="56"/>
      <c r="D74" s="42"/>
      <c r="E74" s="57" t="s">
        <v>443</v>
      </c>
      <c r="F74" s="58"/>
      <c r="G74" s="58"/>
      <c r="H74" s="58">
        <f>SUM(F74:G74)</f>
        <v>0</v>
      </c>
    </row>
    <row r="75" spans="2:8" ht="13.5" thickBot="1">
      <c r="B75" s="78"/>
      <c r="C75" s="59"/>
      <c r="D75" s="105"/>
      <c r="E75" s="57"/>
      <c r="F75" s="61"/>
      <c r="G75" s="61"/>
      <c r="H75" s="108"/>
    </row>
    <row r="76" spans="2:8" ht="13.5" thickBot="1">
      <c r="B76" s="78"/>
      <c r="C76" s="47" t="s">
        <v>436</v>
      </c>
      <c r="D76" s="48"/>
      <c r="E76" s="49"/>
      <c r="F76" s="60">
        <f>SUM(F71:F75)</f>
        <v>0</v>
      </c>
      <c r="G76" s="60">
        <f>SUM(G71:G75)</f>
        <v>0</v>
      </c>
      <c r="H76" s="60">
        <f>SUM(H71:H75)</f>
        <v>0</v>
      </c>
    </row>
    <row r="77" spans="2:8" ht="12.75">
      <c r="B77" s="78"/>
      <c r="C77" s="51"/>
      <c r="D77" s="55"/>
      <c r="E77" s="33"/>
      <c r="F77" s="61"/>
      <c r="G77" s="61"/>
      <c r="H77" s="111"/>
    </row>
    <row r="78" spans="2:8" ht="12.75">
      <c r="B78" s="78"/>
      <c r="C78" s="51"/>
      <c r="D78" s="55"/>
      <c r="E78" s="33"/>
      <c r="F78" s="61"/>
      <c r="G78" s="61"/>
      <c r="H78" s="111"/>
    </row>
    <row r="79" spans="2:8" ht="12.75">
      <c r="B79" s="78"/>
      <c r="C79" s="52" t="s">
        <v>444</v>
      </c>
      <c r="D79" s="225"/>
      <c r="E79" s="32">
        <v>5221</v>
      </c>
      <c r="F79" s="61"/>
      <c r="G79" s="61"/>
      <c r="H79" s="111"/>
    </row>
    <row r="80" spans="2:8" ht="12.75">
      <c r="B80" s="78"/>
      <c r="C80" s="51"/>
      <c r="D80" s="40"/>
      <c r="E80" s="33"/>
      <c r="F80" s="61"/>
      <c r="G80" s="61"/>
      <c r="H80" s="111"/>
    </row>
    <row r="81" spans="1:8" ht="12.75">
      <c r="A81" s="1">
        <v>40674</v>
      </c>
      <c r="B81" s="78">
        <v>523</v>
      </c>
      <c r="C81" s="42" t="s">
        <v>445</v>
      </c>
      <c r="D81" s="55" t="s">
        <v>446</v>
      </c>
      <c r="E81" s="33" t="s">
        <v>447</v>
      </c>
      <c r="F81" s="61"/>
      <c r="G81" s="61">
        <v>33</v>
      </c>
      <c r="H81" s="111">
        <f>SUM(F81:G81)</f>
        <v>33</v>
      </c>
    </row>
    <row r="82" spans="2:8" ht="13.5" thickBot="1">
      <c r="B82" s="78"/>
      <c r="C82" s="51"/>
      <c r="D82" s="40"/>
      <c r="E82" s="33"/>
      <c r="F82" s="61"/>
      <c r="G82" s="61"/>
      <c r="H82" s="111"/>
    </row>
    <row r="83" spans="2:9" ht="13.5" thickBot="1">
      <c r="B83" s="78"/>
      <c r="C83" s="47" t="s">
        <v>436</v>
      </c>
      <c r="D83" s="48"/>
      <c r="E83" s="49"/>
      <c r="F83" s="60">
        <f>SUM(F79:F82)</f>
        <v>0</v>
      </c>
      <c r="G83" s="60">
        <f>SUM(G79:G82)</f>
        <v>33</v>
      </c>
      <c r="H83" s="226">
        <f>SUM(H79:H82)</f>
        <v>33</v>
      </c>
      <c r="I83" s="62"/>
    </row>
    <row r="84" spans="2:8" ht="12.75">
      <c r="B84" s="78"/>
      <c r="C84" s="51"/>
      <c r="D84" s="55"/>
      <c r="E84" s="33"/>
      <c r="F84" s="61"/>
      <c r="G84" s="61"/>
      <c r="H84" s="111"/>
    </row>
    <row r="85" spans="2:8" ht="12.75">
      <c r="B85" s="78"/>
      <c r="C85" s="51"/>
      <c r="D85" s="55"/>
      <c r="E85" s="33"/>
      <c r="F85" s="61"/>
      <c r="G85" s="61"/>
      <c r="H85" s="111"/>
    </row>
    <row r="86" spans="2:8" ht="12.75">
      <c r="B86" s="78"/>
      <c r="C86" s="52" t="s">
        <v>448</v>
      </c>
      <c r="D86" s="225"/>
      <c r="E86" s="32">
        <v>5222</v>
      </c>
      <c r="F86" s="61"/>
      <c r="G86" s="61"/>
      <c r="H86" s="111"/>
    </row>
    <row r="87" spans="2:8" ht="12.75">
      <c r="B87" s="78"/>
      <c r="C87" s="51"/>
      <c r="D87" s="40"/>
      <c r="E87" s="33"/>
      <c r="F87" s="61"/>
      <c r="G87" s="61"/>
      <c r="H87" s="111"/>
    </row>
    <row r="88" spans="1:8" ht="25.5">
      <c r="A88" s="1">
        <v>40674</v>
      </c>
      <c r="B88" s="78">
        <v>100</v>
      </c>
      <c r="C88" s="40" t="s">
        <v>449</v>
      </c>
      <c r="D88" s="55" t="s">
        <v>450</v>
      </c>
      <c r="E88" s="33" t="s">
        <v>451</v>
      </c>
      <c r="F88" s="61"/>
      <c r="G88" s="61">
        <v>4</v>
      </c>
      <c r="H88" s="111">
        <f>SUM(F88:G88)</f>
        <v>4</v>
      </c>
    </row>
    <row r="89" spans="1:8" ht="12.75">
      <c r="A89" s="1">
        <v>40673</v>
      </c>
      <c r="B89" s="78"/>
      <c r="C89" s="40"/>
      <c r="D89" s="55" t="s">
        <v>452</v>
      </c>
      <c r="E89" s="33" t="s">
        <v>453</v>
      </c>
      <c r="F89" s="61"/>
      <c r="G89" s="61">
        <v>115</v>
      </c>
      <c r="H89" s="111">
        <f>SUM(F89:G89)</f>
        <v>115</v>
      </c>
    </row>
    <row r="90" spans="1:8" ht="12.75">
      <c r="A90" s="1">
        <v>40674</v>
      </c>
      <c r="B90" s="78">
        <v>512</v>
      </c>
      <c r="C90" s="42" t="s">
        <v>454</v>
      </c>
      <c r="D90" s="55" t="s">
        <v>455</v>
      </c>
      <c r="E90" s="33" t="s">
        <v>456</v>
      </c>
      <c r="F90" s="61"/>
      <c r="G90" s="61">
        <v>30</v>
      </c>
      <c r="H90" s="111">
        <f>SUM(F90:G90)</f>
        <v>30</v>
      </c>
    </row>
    <row r="91" spans="2:8" ht="13.5" thickBot="1">
      <c r="B91" s="78"/>
      <c r="C91" s="51"/>
      <c r="D91" s="40"/>
      <c r="E91" s="33"/>
      <c r="F91" s="61"/>
      <c r="G91" s="61"/>
      <c r="H91" s="111"/>
    </row>
    <row r="92" spans="2:8" ht="13.5" thickBot="1">
      <c r="B92" s="224"/>
      <c r="C92" s="47" t="s">
        <v>436</v>
      </c>
      <c r="D92" s="48"/>
      <c r="E92" s="49"/>
      <c r="F92" s="60">
        <f>SUM(F86:F91)</f>
        <v>0</v>
      </c>
      <c r="G92" s="60">
        <f>SUM(G86:G91)</f>
        <v>149</v>
      </c>
      <c r="H92" s="226">
        <f>SUM(H86:H91)</f>
        <v>149</v>
      </c>
    </row>
    <row r="93" spans="2:8" ht="12.75">
      <c r="B93" s="78"/>
      <c r="C93" s="51"/>
      <c r="D93" s="40"/>
      <c r="E93" s="33"/>
      <c r="F93" s="61"/>
      <c r="G93" s="61"/>
      <c r="H93" s="111"/>
    </row>
    <row r="94" spans="2:8" ht="12.75">
      <c r="B94" s="78"/>
      <c r="C94" s="51"/>
      <c r="D94" s="40"/>
      <c r="E94" s="33"/>
      <c r="F94" s="61"/>
      <c r="G94" s="61"/>
      <c r="H94" s="111"/>
    </row>
    <row r="95" spans="2:8" ht="12.75">
      <c r="B95" s="78"/>
      <c r="C95" s="52" t="s">
        <v>457</v>
      </c>
      <c r="D95" s="225"/>
      <c r="E95" s="32">
        <v>5223</v>
      </c>
      <c r="F95" s="61"/>
      <c r="G95" s="61"/>
      <c r="H95" s="111"/>
    </row>
    <row r="96" spans="2:8" ht="12.75">
      <c r="B96" s="78"/>
      <c r="C96" s="51"/>
      <c r="D96" s="40"/>
      <c r="E96" s="33"/>
      <c r="F96" s="61"/>
      <c r="G96" s="61"/>
      <c r="H96" s="111"/>
    </row>
    <row r="97" spans="1:8" ht="12.75">
      <c r="A97" s="1">
        <v>40673</v>
      </c>
      <c r="B97" s="78">
        <v>100</v>
      </c>
      <c r="C97" s="40" t="s">
        <v>449</v>
      </c>
      <c r="D97" s="40" t="s">
        <v>458</v>
      </c>
      <c r="E97" s="33" t="s">
        <v>459</v>
      </c>
      <c r="F97" s="61"/>
      <c r="G97" s="61">
        <v>105</v>
      </c>
      <c r="H97" s="111">
        <f>SUM(F97:G97)</f>
        <v>105</v>
      </c>
    </row>
    <row r="98" spans="1:8" ht="12.75">
      <c r="A98" s="63">
        <v>40673</v>
      </c>
      <c r="B98" s="86"/>
      <c r="D98" s="40" t="s">
        <v>460</v>
      </c>
      <c r="E98" s="33" t="s">
        <v>461</v>
      </c>
      <c r="F98" s="61"/>
      <c r="G98" s="61">
        <v>49</v>
      </c>
      <c r="H98" s="111">
        <f>SUM(F98:G98)</f>
        <v>49</v>
      </c>
    </row>
    <row r="99" spans="1:8" ht="12.75">
      <c r="A99" s="1">
        <v>40674</v>
      </c>
      <c r="B99" s="78">
        <v>642</v>
      </c>
      <c r="C99" s="40" t="s">
        <v>462</v>
      </c>
      <c r="D99" s="40" t="s">
        <v>463</v>
      </c>
      <c r="E99" s="33" t="s">
        <v>464</v>
      </c>
      <c r="F99" s="61">
        <v>72</v>
      </c>
      <c r="G99" s="61"/>
      <c r="H99" s="111">
        <f>SUM(F99:G99)</f>
        <v>72</v>
      </c>
    </row>
    <row r="100" spans="1:8" ht="12.75">
      <c r="A100" s="1">
        <v>40674</v>
      </c>
      <c r="B100" s="78"/>
      <c r="C100" s="40"/>
      <c r="D100" s="40" t="s">
        <v>465</v>
      </c>
      <c r="E100" s="33" t="s">
        <v>466</v>
      </c>
      <c r="F100" s="61"/>
      <c r="G100" s="61">
        <v>50</v>
      </c>
      <c r="H100" s="111">
        <f>SUM(F100:G100)</f>
        <v>50</v>
      </c>
    </row>
    <row r="101" spans="1:8" ht="12.75">
      <c r="A101" s="1">
        <v>40674</v>
      </c>
      <c r="B101" s="78">
        <v>721</v>
      </c>
      <c r="C101" s="40" t="s">
        <v>441</v>
      </c>
      <c r="D101" s="40" t="s">
        <v>467</v>
      </c>
      <c r="E101" s="33" t="s">
        <v>468</v>
      </c>
      <c r="F101" s="61"/>
      <c r="G101" s="61">
        <v>48</v>
      </c>
      <c r="H101" s="111">
        <f>SUM(F101:G101)</f>
        <v>48</v>
      </c>
    </row>
    <row r="102" spans="2:8" ht="13.5" thickBot="1">
      <c r="B102" s="78"/>
      <c r="C102" s="40"/>
      <c r="D102" s="40"/>
      <c r="E102" s="33"/>
      <c r="F102" s="61"/>
      <c r="G102" s="61"/>
      <c r="H102" s="111"/>
    </row>
    <row r="103" spans="2:8" ht="13.5" thickBot="1">
      <c r="B103" s="78"/>
      <c r="C103" s="47" t="s">
        <v>436</v>
      </c>
      <c r="D103" s="48"/>
      <c r="E103" s="49"/>
      <c r="F103" s="60">
        <f>SUM(F96:F102)</f>
        <v>72</v>
      </c>
      <c r="G103" s="60">
        <f>SUM(G96:G102)</f>
        <v>252</v>
      </c>
      <c r="H103" s="226">
        <f>SUM(H96:H102)</f>
        <v>324</v>
      </c>
    </row>
    <row r="104" spans="2:8" ht="12.75">
      <c r="B104" s="78"/>
      <c r="C104" s="51"/>
      <c r="D104" s="40"/>
      <c r="E104" s="33"/>
      <c r="F104" s="61"/>
      <c r="G104" s="61"/>
      <c r="H104" s="111">
        <f>SUM(F103:G103)</f>
        <v>324</v>
      </c>
    </row>
    <row r="105" spans="2:8" ht="12.75">
      <c r="B105" s="78"/>
      <c r="C105" s="51"/>
      <c r="D105" s="40"/>
      <c r="E105" s="33"/>
      <c r="F105" s="61"/>
      <c r="G105" s="61"/>
      <c r="H105" s="111"/>
    </row>
    <row r="106" spans="2:8" ht="12.75">
      <c r="B106" s="78"/>
      <c r="C106" s="52" t="s">
        <v>469</v>
      </c>
      <c r="D106" s="225"/>
      <c r="E106" s="32" t="s">
        <v>470</v>
      </c>
      <c r="F106" s="61"/>
      <c r="G106" s="61"/>
      <c r="H106" s="111"/>
    </row>
    <row r="107" spans="2:8" ht="12.75">
      <c r="B107" s="78"/>
      <c r="C107" s="51"/>
      <c r="D107" s="40"/>
      <c r="E107" s="33"/>
      <c r="F107" s="61"/>
      <c r="G107" s="61"/>
      <c r="H107" s="111"/>
    </row>
    <row r="108" spans="1:8" ht="12.75">
      <c r="A108" s="1">
        <v>40673</v>
      </c>
      <c r="B108" s="78">
        <v>100</v>
      </c>
      <c r="C108" s="40" t="s">
        <v>449</v>
      </c>
      <c r="D108" s="40" t="s">
        <v>471</v>
      </c>
      <c r="E108" s="33" t="s">
        <v>472</v>
      </c>
      <c r="F108" s="61"/>
      <c r="G108" s="61">
        <v>48</v>
      </c>
      <c r="H108" s="111">
        <f>SUM(F108:G108)</f>
        <v>48</v>
      </c>
    </row>
    <row r="109" spans="2:8" ht="12.75">
      <c r="B109" s="227"/>
      <c r="C109" s="64"/>
      <c r="D109" s="39"/>
      <c r="E109" s="35"/>
      <c r="F109" s="61"/>
      <c r="G109" s="61"/>
      <c r="H109" s="111">
        <f>SUM(F109:G109)</f>
        <v>0</v>
      </c>
    </row>
    <row r="110" spans="2:8" ht="13.5" thickBot="1">
      <c r="B110" s="78"/>
      <c r="C110" s="51"/>
      <c r="D110" s="40"/>
      <c r="E110" s="33"/>
      <c r="F110" s="61"/>
      <c r="G110" s="61"/>
      <c r="H110" s="111"/>
    </row>
    <row r="111" spans="2:8" ht="13.5" thickBot="1">
      <c r="B111" s="224"/>
      <c r="C111" s="47" t="s">
        <v>436</v>
      </c>
      <c r="D111" s="48"/>
      <c r="E111" s="49"/>
      <c r="F111" s="60">
        <f>SUM(F107:F110)</f>
        <v>0</v>
      </c>
      <c r="G111" s="60">
        <f>SUM(G107:G110)</f>
        <v>48</v>
      </c>
      <c r="H111" s="226">
        <f>SUM(H107:H110)</f>
        <v>48</v>
      </c>
    </row>
    <row r="112" spans="2:8" ht="12.75">
      <c r="B112" s="78"/>
      <c r="C112" s="65"/>
      <c r="D112" s="40"/>
      <c r="E112" s="33"/>
      <c r="F112" s="68"/>
      <c r="G112" s="68"/>
      <c r="H112" s="58">
        <f>H108+H109</f>
        <v>48</v>
      </c>
    </row>
    <row r="113" spans="2:8" ht="12.75">
      <c r="B113" s="78"/>
      <c r="C113" s="65"/>
      <c r="D113" s="40"/>
      <c r="E113" s="33"/>
      <c r="F113" s="68"/>
      <c r="G113" s="68"/>
      <c r="H113" s="58"/>
    </row>
    <row r="114" spans="2:8" ht="12.75">
      <c r="B114" s="78"/>
      <c r="C114" s="52" t="s">
        <v>473</v>
      </c>
      <c r="D114" s="225"/>
      <c r="E114" s="32" t="s">
        <v>474</v>
      </c>
      <c r="F114" s="61"/>
      <c r="G114" s="61"/>
      <c r="H114" s="111"/>
    </row>
    <row r="115" spans="2:16" ht="12.75">
      <c r="B115" s="78"/>
      <c r="C115" s="66"/>
      <c r="D115" s="74"/>
      <c r="E115" s="67"/>
      <c r="F115" s="68"/>
      <c r="G115" s="68"/>
      <c r="H115" s="58"/>
      <c r="I115" s="69"/>
      <c r="J115" s="69"/>
      <c r="K115" s="70"/>
      <c r="L115" s="70"/>
      <c r="M115" s="70"/>
      <c r="N115" s="70"/>
      <c r="O115" s="70"/>
      <c r="P115" s="70"/>
    </row>
    <row r="116" spans="2:16" ht="12.75">
      <c r="B116" s="78"/>
      <c r="C116" s="71" t="s">
        <v>475</v>
      </c>
      <c r="D116" s="74"/>
      <c r="E116" s="67"/>
      <c r="F116" s="72">
        <f>SUM(F117:F120)</f>
        <v>0</v>
      </c>
      <c r="G116" s="72">
        <f>SUM(G117:G120)</f>
        <v>931</v>
      </c>
      <c r="H116" s="72">
        <f>SUM(H117:H120)</f>
        <v>931</v>
      </c>
      <c r="I116" s="69"/>
      <c r="J116" s="69"/>
      <c r="K116" s="70"/>
      <c r="L116" s="70"/>
      <c r="M116" s="70"/>
      <c r="N116" s="70"/>
      <c r="O116" s="70"/>
      <c r="P116" s="70"/>
    </row>
    <row r="117" spans="1:16" ht="12.75">
      <c r="A117" s="63">
        <v>40673</v>
      </c>
      <c r="B117" s="224">
        <v>100</v>
      </c>
      <c r="C117" s="73" t="s">
        <v>476</v>
      </c>
      <c r="D117" s="74" t="s">
        <v>477</v>
      </c>
      <c r="E117" s="75" t="s">
        <v>478</v>
      </c>
      <c r="F117" s="68"/>
      <c r="G117" s="68">
        <v>245</v>
      </c>
      <c r="H117" s="68">
        <f aca="true" t="shared" si="2" ref="H117:H137">SUM(F117:G117)</f>
        <v>245</v>
      </c>
      <c r="I117" s="76"/>
      <c r="J117" s="69"/>
      <c r="K117" s="70"/>
      <c r="L117" s="70"/>
      <c r="M117" s="70"/>
      <c r="N117" s="70"/>
      <c r="O117" s="70"/>
      <c r="P117" s="70"/>
    </row>
    <row r="118" spans="1:16" ht="12.75">
      <c r="A118" s="63">
        <v>40674</v>
      </c>
      <c r="B118" s="224"/>
      <c r="C118" s="73"/>
      <c r="D118" s="74"/>
      <c r="E118" s="75" t="s">
        <v>440</v>
      </c>
      <c r="F118" s="68"/>
      <c r="G118" s="68">
        <v>328</v>
      </c>
      <c r="H118" s="68">
        <f t="shared" si="2"/>
        <v>328</v>
      </c>
      <c r="I118" s="76"/>
      <c r="J118" s="69"/>
      <c r="K118" s="70"/>
      <c r="L118" s="70"/>
      <c r="M118" s="70"/>
      <c r="N118" s="70"/>
      <c r="O118" s="70"/>
      <c r="P118" s="70"/>
    </row>
    <row r="119" spans="1:16" ht="12.75">
      <c r="A119" s="63">
        <v>40813</v>
      </c>
      <c r="B119" s="224"/>
      <c r="C119" s="73"/>
      <c r="D119" s="74" t="s">
        <v>477</v>
      </c>
      <c r="E119" s="75" t="s">
        <v>479</v>
      </c>
      <c r="F119" s="68"/>
      <c r="G119" s="68">
        <v>326</v>
      </c>
      <c r="H119" s="68">
        <f t="shared" si="2"/>
        <v>326</v>
      </c>
      <c r="I119" s="76"/>
      <c r="J119" s="69"/>
      <c r="K119" s="70"/>
      <c r="L119" s="70"/>
      <c r="M119" s="70"/>
      <c r="N119" s="70"/>
      <c r="O119" s="70"/>
      <c r="P119" s="70"/>
    </row>
    <row r="120" spans="1:16" ht="12.75">
      <c r="A120" s="63">
        <v>40674</v>
      </c>
      <c r="B120" s="224"/>
      <c r="C120" s="73"/>
      <c r="D120" s="74" t="s">
        <v>480</v>
      </c>
      <c r="E120" s="75" t="s">
        <v>440</v>
      </c>
      <c r="F120" s="68"/>
      <c r="G120" s="68">
        <v>32</v>
      </c>
      <c r="H120" s="68">
        <f t="shared" si="2"/>
        <v>32</v>
      </c>
      <c r="I120" s="76"/>
      <c r="J120" s="69"/>
      <c r="K120" s="70"/>
      <c r="L120" s="70"/>
      <c r="M120" s="70"/>
      <c r="N120" s="70"/>
      <c r="O120" s="70"/>
      <c r="P120" s="70"/>
    </row>
    <row r="121" spans="1:8" ht="12.75">
      <c r="A121" s="63"/>
      <c r="B121" s="78"/>
      <c r="C121" s="77" t="s">
        <v>481</v>
      </c>
      <c r="D121" s="79"/>
      <c r="E121" s="33"/>
      <c r="F121" s="72">
        <f>SUM(F122:F137)</f>
        <v>0</v>
      </c>
      <c r="G121" s="72">
        <f>SUM(G122:G137)</f>
        <v>672</v>
      </c>
      <c r="H121" s="72">
        <f t="shared" si="2"/>
        <v>672</v>
      </c>
    </row>
    <row r="122" spans="1:8" ht="12.75">
      <c r="A122" s="63">
        <v>40674</v>
      </c>
      <c r="B122" s="78" t="s">
        <v>482</v>
      </c>
      <c r="C122" s="40" t="s">
        <v>483</v>
      </c>
      <c r="D122" s="79" t="s">
        <v>484</v>
      </c>
      <c r="E122" s="80" t="s">
        <v>485</v>
      </c>
      <c r="F122" s="68"/>
      <c r="G122" s="68">
        <v>30</v>
      </c>
      <c r="H122" s="68">
        <f t="shared" si="2"/>
        <v>30</v>
      </c>
    </row>
    <row r="123" spans="1:8" ht="12.75">
      <c r="A123" s="63">
        <v>40674</v>
      </c>
      <c r="B123" s="78"/>
      <c r="C123" s="40"/>
      <c r="D123" s="79" t="s">
        <v>486</v>
      </c>
      <c r="E123" s="80" t="s">
        <v>487</v>
      </c>
      <c r="F123" s="68"/>
      <c r="G123" s="68">
        <v>34</v>
      </c>
      <c r="H123" s="68">
        <f t="shared" si="2"/>
        <v>34</v>
      </c>
    </row>
    <row r="124" spans="1:8" ht="12.75">
      <c r="A124" s="63">
        <v>40673</v>
      </c>
      <c r="B124" s="78" t="s">
        <v>488</v>
      </c>
      <c r="C124" s="40" t="s">
        <v>489</v>
      </c>
      <c r="D124" s="81" t="s">
        <v>490</v>
      </c>
      <c r="E124" s="80" t="s">
        <v>491</v>
      </c>
      <c r="F124" s="68"/>
      <c r="G124" s="68">
        <v>84</v>
      </c>
      <c r="H124" s="68">
        <f t="shared" si="2"/>
        <v>84</v>
      </c>
    </row>
    <row r="125" spans="1:8" ht="12.75">
      <c r="A125" s="63">
        <v>40674</v>
      </c>
      <c r="B125" s="78"/>
      <c r="C125" s="40"/>
      <c r="D125" s="81"/>
      <c r="E125" s="80" t="s">
        <v>492</v>
      </c>
      <c r="F125" s="68"/>
      <c r="G125" s="68">
        <v>65</v>
      </c>
      <c r="H125" s="68">
        <f t="shared" si="2"/>
        <v>65</v>
      </c>
    </row>
    <row r="126" spans="1:8" ht="12.75">
      <c r="A126" s="63">
        <v>40674</v>
      </c>
      <c r="B126" s="78"/>
      <c r="C126" s="77"/>
      <c r="D126" s="81" t="s">
        <v>493</v>
      </c>
      <c r="E126" s="80" t="s">
        <v>494</v>
      </c>
      <c r="F126" s="68"/>
      <c r="G126" s="68">
        <v>32</v>
      </c>
      <c r="H126" s="68">
        <f t="shared" si="2"/>
        <v>32</v>
      </c>
    </row>
    <row r="127" spans="1:8" ht="12.75">
      <c r="A127" s="63">
        <v>40674</v>
      </c>
      <c r="B127" s="78">
        <v>201</v>
      </c>
      <c r="C127" s="40" t="s">
        <v>495</v>
      </c>
      <c r="D127" s="81" t="s">
        <v>496</v>
      </c>
      <c r="E127" s="80" t="s">
        <v>497</v>
      </c>
      <c r="F127" s="68"/>
      <c r="G127" s="68">
        <v>34</v>
      </c>
      <c r="H127" s="68">
        <f t="shared" si="2"/>
        <v>34</v>
      </c>
    </row>
    <row r="128" spans="1:8" ht="12.75">
      <c r="A128" s="63">
        <v>40674</v>
      </c>
      <c r="B128" s="78">
        <v>202</v>
      </c>
      <c r="C128" s="40" t="s">
        <v>498</v>
      </c>
      <c r="D128" s="81" t="s">
        <v>499</v>
      </c>
      <c r="E128" s="80" t="s">
        <v>500</v>
      </c>
      <c r="F128" s="68"/>
      <c r="G128" s="68">
        <v>67</v>
      </c>
      <c r="H128" s="68">
        <f t="shared" si="2"/>
        <v>67</v>
      </c>
    </row>
    <row r="129" spans="1:8" ht="12.75">
      <c r="A129" s="63">
        <v>40673</v>
      </c>
      <c r="B129" s="78">
        <v>204</v>
      </c>
      <c r="C129" s="40" t="s">
        <v>501</v>
      </c>
      <c r="D129" s="81" t="s">
        <v>502</v>
      </c>
      <c r="E129" s="80" t="s">
        <v>443</v>
      </c>
      <c r="F129" s="58"/>
      <c r="G129" s="58">
        <v>58</v>
      </c>
      <c r="H129" s="68">
        <f t="shared" si="2"/>
        <v>58</v>
      </c>
    </row>
    <row r="130" spans="1:8" ht="15" customHeight="1">
      <c r="A130" s="63">
        <v>40674</v>
      </c>
      <c r="B130" s="78">
        <v>205</v>
      </c>
      <c r="C130" s="40" t="s">
        <v>503</v>
      </c>
      <c r="D130" s="81" t="s">
        <v>504</v>
      </c>
      <c r="E130" s="80" t="s">
        <v>505</v>
      </c>
      <c r="F130" s="58"/>
      <c r="G130" s="58">
        <v>69</v>
      </c>
      <c r="H130" s="68">
        <f t="shared" si="2"/>
        <v>69</v>
      </c>
    </row>
    <row r="131" spans="1:8" ht="12.75">
      <c r="A131" s="1">
        <v>40674</v>
      </c>
      <c r="B131" s="78"/>
      <c r="C131" s="40"/>
      <c r="D131" s="40" t="s">
        <v>506</v>
      </c>
      <c r="E131" s="82" t="s">
        <v>507</v>
      </c>
      <c r="F131" s="58"/>
      <c r="G131" s="58">
        <v>21</v>
      </c>
      <c r="H131" s="68">
        <f t="shared" si="2"/>
        <v>21</v>
      </c>
    </row>
    <row r="132" spans="1:8" ht="12.75">
      <c r="A132" s="1">
        <v>40674</v>
      </c>
      <c r="B132" s="78">
        <v>206</v>
      </c>
      <c r="C132" s="40" t="s">
        <v>508</v>
      </c>
      <c r="D132" s="40" t="s">
        <v>509</v>
      </c>
      <c r="E132" s="80" t="s">
        <v>487</v>
      </c>
      <c r="F132" s="58"/>
      <c r="G132" s="58">
        <v>28</v>
      </c>
      <c r="H132" s="68">
        <f t="shared" si="2"/>
        <v>28</v>
      </c>
    </row>
    <row r="133" spans="1:8" ht="12.75">
      <c r="A133" s="1">
        <v>40674</v>
      </c>
      <c r="B133" s="78"/>
      <c r="C133" s="40"/>
      <c r="D133" s="79" t="s">
        <v>510</v>
      </c>
      <c r="E133" s="80" t="s">
        <v>487</v>
      </c>
      <c r="F133" s="58"/>
      <c r="G133" s="58">
        <v>35</v>
      </c>
      <c r="H133" s="68">
        <f t="shared" si="2"/>
        <v>35</v>
      </c>
    </row>
    <row r="134" spans="1:8" ht="25.5">
      <c r="A134" s="1">
        <v>40674</v>
      </c>
      <c r="B134" s="78"/>
      <c r="C134" s="40"/>
      <c r="D134" s="83" t="s">
        <v>511</v>
      </c>
      <c r="E134" s="80" t="s">
        <v>512</v>
      </c>
      <c r="F134" s="58"/>
      <c r="G134" s="58">
        <v>39</v>
      </c>
      <c r="H134" s="68">
        <f t="shared" si="2"/>
        <v>39</v>
      </c>
    </row>
    <row r="135" spans="1:8" ht="12.75">
      <c r="A135" s="1">
        <v>40674</v>
      </c>
      <c r="B135" s="78">
        <v>208</v>
      </c>
      <c r="C135" s="40" t="s">
        <v>513</v>
      </c>
      <c r="D135" s="79" t="s">
        <v>514</v>
      </c>
      <c r="E135" s="80" t="s">
        <v>515</v>
      </c>
      <c r="F135" s="68"/>
      <c r="G135" s="68">
        <v>14</v>
      </c>
      <c r="H135" s="68">
        <f t="shared" si="2"/>
        <v>14</v>
      </c>
    </row>
    <row r="136" spans="1:8" ht="12.75">
      <c r="A136" s="1">
        <v>40674</v>
      </c>
      <c r="B136" s="78">
        <v>209</v>
      </c>
      <c r="C136" s="40" t="s">
        <v>516</v>
      </c>
      <c r="D136" s="79" t="s">
        <v>517</v>
      </c>
      <c r="E136" s="80" t="s">
        <v>518</v>
      </c>
      <c r="F136" s="68"/>
      <c r="G136" s="68">
        <v>54</v>
      </c>
      <c r="H136" s="68">
        <f t="shared" si="2"/>
        <v>54</v>
      </c>
    </row>
    <row r="137" spans="1:8" ht="12.75">
      <c r="A137" s="1">
        <v>40674</v>
      </c>
      <c r="B137" s="78"/>
      <c r="C137" s="40"/>
      <c r="D137" s="79" t="s">
        <v>519</v>
      </c>
      <c r="E137" s="80" t="s">
        <v>520</v>
      </c>
      <c r="F137" s="68"/>
      <c r="G137" s="68">
        <v>8</v>
      </c>
      <c r="H137" s="68">
        <f t="shared" si="2"/>
        <v>8</v>
      </c>
    </row>
    <row r="138" spans="2:8" ht="12.75">
      <c r="B138" s="78"/>
      <c r="C138" s="84" t="s">
        <v>521</v>
      </c>
      <c r="D138" s="42"/>
      <c r="E138" s="33"/>
      <c r="F138" s="85">
        <f>SUM(F139:F165)</f>
        <v>86</v>
      </c>
      <c r="G138" s="85">
        <f>SUM(G139:G165)</f>
        <v>693</v>
      </c>
      <c r="H138" s="85">
        <f>SUM(H139:H165)</f>
        <v>779</v>
      </c>
    </row>
    <row r="139" spans="1:8" ht="12.75">
      <c r="A139" s="1">
        <v>40674</v>
      </c>
      <c r="B139" s="78">
        <v>311</v>
      </c>
      <c r="C139" s="40" t="s">
        <v>522</v>
      </c>
      <c r="D139" s="79" t="s">
        <v>523</v>
      </c>
      <c r="E139" s="80" t="s">
        <v>524</v>
      </c>
      <c r="F139" s="68"/>
      <c r="G139" s="68">
        <v>40</v>
      </c>
      <c r="H139" s="58">
        <f aca="true" t="shared" si="3" ref="H139:H165">SUM(F139:G139)</f>
        <v>40</v>
      </c>
    </row>
    <row r="140" spans="1:8" ht="12.75">
      <c r="A140" s="1">
        <v>40674</v>
      </c>
      <c r="B140" s="78"/>
      <c r="C140" s="40"/>
      <c r="D140" s="74" t="s">
        <v>525</v>
      </c>
      <c r="E140" s="80" t="s">
        <v>526</v>
      </c>
      <c r="F140" s="68"/>
      <c r="G140" s="68">
        <v>24</v>
      </c>
      <c r="H140" s="58">
        <f t="shared" si="3"/>
        <v>24</v>
      </c>
    </row>
    <row r="141" spans="1:8" ht="12.75">
      <c r="A141" s="1">
        <v>40674</v>
      </c>
      <c r="B141" s="78"/>
      <c r="C141" s="40"/>
      <c r="D141" s="74" t="s">
        <v>527</v>
      </c>
      <c r="E141" s="80" t="s">
        <v>528</v>
      </c>
      <c r="F141" s="68"/>
      <c r="G141" s="68">
        <v>18</v>
      </c>
      <c r="H141" s="58">
        <f t="shared" si="3"/>
        <v>18</v>
      </c>
    </row>
    <row r="142" spans="1:8" ht="25.5">
      <c r="A142" s="63">
        <v>40674</v>
      </c>
      <c r="B142" s="78">
        <v>312</v>
      </c>
      <c r="C142" s="86" t="s">
        <v>529</v>
      </c>
      <c r="D142" s="42" t="s">
        <v>530</v>
      </c>
      <c r="E142" s="33" t="s">
        <v>531</v>
      </c>
      <c r="F142" s="58"/>
      <c r="G142" s="58">
        <v>30</v>
      </c>
      <c r="H142" s="58">
        <f t="shared" si="3"/>
        <v>30</v>
      </c>
    </row>
    <row r="143" spans="1:8" ht="12.75">
      <c r="A143" s="63">
        <v>40673</v>
      </c>
      <c r="B143" s="78">
        <v>313</v>
      </c>
      <c r="C143" s="86" t="s">
        <v>532</v>
      </c>
      <c r="D143" s="87" t="s">
        <v>533</v>
      </c>
      <c r="E143" s="80" t="s">
        <v>534</v>
      </c>
      <c r="F143" s="88"/>
      <c r="G143" s="58">
        <v>5</v>
      </c>
      <c r="H143" s="58">
        <f t="shared" si="3"/>
        <v>5</v>
      </c>
    </row>
    <row r="144" spans="1:8" ht="25.5">
      <c r="A144" s="63">
        <v>40674</v>
      </c>
      <c r="B144" s="78"/>
      <c r="C144" s="86"/>
      <c r="D144" s="89"/>
      <c r="E144" s="80" t="s">
        <v>535</v>
      </c>
      <c r="F144" s="88"/>
      <c r="G144" s="58">
        <v>65</v>
      </c>
      <c r="H144" s="58">
        <f t="shared" si="3"/>
        <v>65</v>
      </c>
    </row>
    <row r="145" spans="1:8" ht="12.75">
      <c r="A145" s="63">
        <v>40674</v>
      </c>
      <c r="B145" s="78"/>
      <c r="C145" s="86"/>
      <c r="D145" s="89" t="s">
        <v>536</v>
      </c>
      <c r="E145" s="80" t="s">
        <v>537</v>
      </c>
      <c r="F145" s="88"/>
      <c r="G145" s="58">
        <v>21</v>
      </c>
      <c r="H145" s="58">
        <f t="shared" si="3"/>
        <v>21</v>
      </c>
    </row>
    <row r="146" spans="1:8" ht="12.75">
      <c r="A146" s="63">
        <v>40674</v>
      </c>
      <c r="B146" s="78"/>
      <c r="C146" s="86"/>
      <c r="D146" s="89"/>
      <c r="E146" s="80" t="s">
        <v>538</v>
      </c>
      <c r="F146" s="88"/>
      <c r="G146" s="58">
        <v>30</v>
      </c>
      <c r="H146" s="58">
        <f t="shared" si="3"/>
        <v>30</v>
      </c>
    </row>
    <row r="147" spans="1:8" ht="12.75">
      <c r="A147" s="63">
        <v>40674</v>
      </c>
      <c r="B147" s="78"/>
      <c r="C147" s="86"/>
      <c r="D147" s="87"/>
      <c r="E147" s="80" t="s">
        <v>539</v>
      </c>
      <c r="F147" s="88"/>
      <c r="G147" s="58">
        <v>63</v>
      </c>
      <c r="H147" s="58">
        <f t="shared" si="3"/>
        <v>63</v>
      </c>
    </row>
    <row r="148" spans="1:8" ht="12.75">
      <c r="A148" s="63">
        <v>40674</v>
      </c>
      <c r="B148" s="78"/>
      <c r="C148" s="86"/>
      <c r="D148" s="87" t="s">
        <v>540</v>
      </c>
      <c r="E148" s="80" t="s">
        <v>541</v>
      </c>
      <c r="F148" s="88"/>
      <c r="G148" s="58">
        <v>27</v>
      </c>
      <c r="H148" s="58">
        <f t="shared" si="3"/>
        <v>27</v>
      </c>
    </row>
    <row r="149" spans="1:8" ht="12.75">
      <c r="A149" s="63">
        <v>40674</v>
      </c>
      <c r="B149" s="78"/>
      <c r="C149" s="86"/>
      <c r="D149" s="87" t="s">
        <v>542</v>
      </c>
      <c r="E149" s="80" t="s">
        <v>543</v>
      </c>
      <c r="F149" s="88"/>
      <c r="G149" s="58">
        <v>18</v>
      </c>
      <c r="H149" s="58">
        <f t="shared" si="3"/>
        <v>18</v>
      </c>
    </row>
    <row r="150" spans="1:8" ht="12.75">
      <c r="A150" s="63">
        <v>40674</v>
      </c>
      <c r="B150" s="78"/>
      <c r="C150" s="86"/>
      <c r="D150" s="87" t="s">
        <v>544</v>
      </c>
      <c r="E150" s="80" t="s">
        <v>543</v>
      </c>
      <c r="F150" s="88"/>
      <c r="G150" s="58">
        <v>29</v>
      </c>
      <c r="H150" s="58">
        <f t="shared" si="3"/>
        <v>29</v>
      </c>
    </row>
    <row r="151" spans="1:8" ht="12.75">
      <c r="A151" s="63">
        <v>40674</v>
      </c>
      <c r="B151" s="78"/>
      <c r="C151" s="86"/>
      <c r="D151" s="87" t="s">
        <v>545</v>
      </c>
      <c r="E151" s="80" t="s">
        <v>546</v>
      </c>
      <c r="F151" s="88"/>
      <c r="G151" s="58">
        <v>12</v>
      </c>
      <c r="H151" s="58">
        <f t="shared" si="3"/>
        <v>12</v>
      </c>
    </row>
    <row r="152" spans="1:8" ht="12.75">
      <c r="A152" s="63">
        <v>40674</v>
      </c>
      <c r="B152" s="78"/>
      <c r="C152" s="86"/>
      <c r="D152" s="87" t="s">
        <v>547</v>
      </c>
      <c r="E152" s="80" t="s">
        <v>548</v>
      </c>
      <c r="F152" s="88"/>
      <c r="G152" s="58">
        <v>14</v>
      </c>
      <c r="H152" s="58">
        <f t="shared" si="3"/>
        <v>14</v>
      </c>
    </row>
    <row r="153" spans="1:8" ht="12.75">
      <c r="A153" s="63">
        <v>40674</v>
      </c>
      <c r="B153" s="78">
        <v>314</v>
      </c>
      <c r="C153" s="86" t="s">
        <v>549</v>
      </c>
      <c r="D153" s="87" t="s">
        <v>550</v>
      </c>
      <c r="E153" s="80" t="s">
        <v>551</v>
      </c>
      <c r="F153" s="88"/>
      <c r="G153" s="58">
        <v>24</v>
      </c>
      <c r="H153" s="58">
        <f t="shared" si="3"/>
        <v>24</v>
      </c>
    </row>
    <row r="154" spans="1:8" ht="12.75">
      <c r="A154" s="63">
        <v>40674</v>
      </c>
      <c r="B154" s="86"/>
      <c r="D154" s="87" t="s">
        <v>552</v>
      </c>
      <c r="E154" s="80" t="s">
        <v>553</v>
      </c>
      <c r="F154" s="88"/>
      <c r="G154" s="58">
        <v>10</v>
      </c>
      <c r="H154" s="58">
        <f t="shared" si="3"/>
        <v>10</v>
      </c>
    </row>
    <row r="155" spans="1:8" ht="12.75">
      <c r="A155" s="63">
        <v>40674</v>
      </c>
      <c r="B155" s="78"/>
      <c r="C155" s="86"/>
      <c r="D155" s="42"/>
      <c r="E155" s="33" t="s">
        <v>554</v>
      </c>
      <c r="F155" s="58"/>
      <c r="G155" s="58">
        <v>54</v>
      </c>
      <c r="H155" s="58">
        <f t="shared" si="3"/>
        <v>54</v>
      </c>
    </row>
    <row r="156" spans="1:8" ht="12.75">
      <c r="A156" s="63">
        <v>40674</v>
      </c>
      <c r="B156" s="78"/>
      <c r="C156" s="74"/>
      <c r="D156" s="42" t="s">
        <v>555</v>
      </c>
      <c r="E156" s="80" t="s">
        <v>556</v>
      </c>
      <c r="F156" s="58"/>
      <c r="G156" s="58">
        <v>12</v>
      </c>
      <c r="H156" s="58">
        <f t="shared" si="3"/>
        <v>12</v>
      </c>
    </row>
    <row r="157" spans="1:8" ht="12.75">
      <c r="A157" s="63">
        <v>40674</v>
      </c>
      <c r="B157" s="78">
        <v>315</v>
      </c>
      <c r="C157" s="74" t="s">
        <v>557</v>
      </c>
      <c r="D157" s="42" t="s">
        <v>558</v>
      </c>
      <c r="E157" s="33" t="s">
        <v>559</v>
      </c>
      <c r="F157" s="58"/>
      <c r="G157" s="58">
        <v>21</v>
      </c>
      <c r="H157" s="58">
        <f t="shared" si="3"/>
        <v>21</v>
      </c>
    </row>
    <row r="158" spans="1:8" ht="12.75">
      <c r="A158" s="63">
        <v>40674</v>
      </c>
      <c r="B158" s="78"/>
      <c r="C158" s="74"/>
      <c r="D158" s="42"/>
      <c r="E158" s="33" t="s">
        <v>560</v>
      </c>
      <c r="F158" s="58">
        <v>86</v>
      </c>
      <c r="G158" s="58"/>
      <c r="H158" s="58">
        <f t="shared" si="3"/>
        <v>86</v>
      </c>
    </row>
    <row r="159" spans="1:8" ht="12.75">
      <c r="A159" s="63">
        <v>40674</v>
      </c>
      <c r="B159" s="78"/>
      <c r="C159" s="74"/>
      <c r="D159" s="42" t="s">
        <v>561</v>
      </c>
      <c r="E159" s="33" t="s">
        <v>562</v>
      </c>
      <c r="F159" s="58"/>
      <c r="G159" s="58">
        <v>27</v>
      </c>
      <c r="H159" s="58">
        <f t="shared" si="3"/>
        <v>27</v>
      </c>
    </row>
    <row r="160" spans="1:8" ht="12.75">
      <c r="A160" s="63">
        <v>40674</v>
      </c>
      <c r="B160" s="78"/>
      <c r="C160" s="74"/>
      <c r="D160" s="42" t="s">
        <v>563</v>
      </c>
      <c r="E160" s="33" t="s">
        <v>564</v>
      </c>
      <c r="F160" s="58"/>
      <c r="G160" s="58">
        <v>32</v>
      </c>
      <c r="H160" s="58">
        <f t="shared" si="3"/>
        <v>32</v>
      </c>
    </row>
    <row r="161" spans="1:8" ht="12.75">
      <c r="A161" s="63">
        <v>40674</v>
      </c>
      <c r="B161" s="78"/>
      <c r="C161" s="74"/>
      <c r="D161" s="42" t="s">
        <v>565</v>
      </c>
      <c r="E161" s="33" t="s">
        <v>566</v>
      </c>
      <c r="F161" s="58"/>
      <c r="G161" s="58">
        <v>24</v>
      </c>
      <c r="H161" s="58">
        <f t="shared" si="3"/>
        <v>24</v>
      </c>
    </row>
    <row r="162" spans="1:8" ht="12.75">
      <c r="A162" s="90">
        <v>40673</v>
      </c>
      <c r="B162" s="78">
        <v>317</v>
      </c>
      <c r="C162" s="74" t="s">
        <v>567</v>
      </c>
      <c r="D162" s="42" t="s">
        <v>568</v>
      </c>
      <c r="E162" s="80" t="s">
        <v>569</v>
      </c>
      <c r="F162" s="58"/>
      <c r="G162" s="58">
        <v>30</v>
      </c>
      <c r="H162" s="58">
        <f t="shared" si="3"/>
        <v>30</v>
      </c>
    </row>
    <row r="163" spans="1:8" ht="12.75">
      <c r="A163" s="90">
        <v>40674</v>
      </c>
      <c r="B163" s="78"/>
      <c r="C163" s="74"/>
      <c r="D163" s="42" t="s">
        <v>570</v>
      </c>
      <c r="E163" s="80" t="s">
        <v>571</v>
      </c>
      <c r="F163" s="58"/>
      <c r="G163" s="58">
        <v>33</v>
      </c>
      <c r="H163" s="58">
        <f t="shared" si="3"/>
        <v>33</v>
      </c>
    </row>
    <row r="164" spans="1:8" ht="12.75">
      <c r="A164" s="90">
        <v>40674</v>
      </c>
      <c r="B164" s="78"/>
      <c r="C164" s="74"/>
      <c r="D164" s="42" t="s">
        <v>572</v>
      </c>
      <c r="E164" s="80" t="s">
        <v>573</v>
      </c>
      <c r="F164" s="58"/>
      <c r="G164" s="58">
        <v>18</v>
      </c>
      <c r="H164" s="58">
        <f t="shared" si="3"/>
        <v>18</v>
      </c>
    </row>
    <row r="165" spans="1:8" ht="12.75">
      <c r="A165" s="90">
        <v>40674</v>
      </c>
      <c r="B165" s="78"/>
      <c r="C165" s="74"/>
      <c r="D165" s="42" t="s">
        <v>574</v>
      </c>
      <c r="E165" s="80" t="s">
        <v>575</v>
      </c>
      <c r="F165" s="58"/>
      <c r="G165" s="58">
        <v>12</v>
      </c>
      <c r="H165" s="58">
        <f t="shared" si="3"/>
        <v>12</v>
      </c>
    </row>
    <row r="166" spans="1:8" ht="12.75">
      <c r="A166" s="44"/>
      <c r="B166" s="78"/>
      <c r="C166" s="84" t="s">
        <v>576</v>
      </c>
      <c r="D166" s="42"/>
      <c r="E166" s="33"/>
      <c r="F166" s="85">
        <f>SUM(F167:F178)</f>
        <v>159</v>
      </c>
      <c r="G166" s="85">
        <f>SUM(G167:G178)</f>
        <v>365</v>
      </c>
      <c r="H166" s="85">
        <f>SUM(H167:H178)</f>
        <v>524</v>
      </c>
    </row>
    <row r="167" spans="1:8" ht="12.75">
      <c r="A167" s="91">
        <v>40673</v>
      </c>
      <c r="B167" s="78">
        <v>322</v>
      </c>
      <c r="C167" s="74" t="s">
        <v>577</v>
      </c>
      <c r="D167" s="80" t="s">
        <v>578</v>
      </c>
      <c r="E167" s="80" t="s">
        <v>579</v>
      </c>
      <c r="F167" s="58"/>
      <c r="G167" s="58">
        <v>19</v>
      </c>
      <c r="H167" s="58">
        <f aca="true" t="shared" si="4" ref="H167:H178">SUM(F167:G167)</f>
        <v>19</v>
      </c>
    </row>
    <row r="168" spans="1:8" ht="12.75">
      <c r="A168" s="91">
        <v>40674</v>
      </c>
      <c r="B168" s="78"/>
      <c r="C168" s="74"/>
      <c r="D168" s="80" t="s">
        <v>580</v>
      </c>
      <c r="E168" s="80" t="s">
        <v>581</v>
      </c>
      <c r="F168" s="58"/>
      <c r="G168" s="58">
        <v>6</v>
      </c>
      <c r="H168" s="58">
        <f t="shared" si="4"/>
        <v>6</v>
      </c>
    </row>
    <row r="169" spans="1:8" ht="12.75">
      <c r="A169" s="91">
        <v>40674</v>
      </c>
      <c r="B169" s="78"/>
      <c r="C169" s="74"/>
      <c r="D169" s="80" t="s">
        <v>582</v>
      </c>
      <c r="E169" s="80" t="s">
        <v>583</v>
      </c>
      <c r="F169" s="58"/>
      <c r="G169" s="58">
        <v>17</v>
      </c>
      <c r="H169" s="58">
        <f t="shared" si="4"/>
        <v>17</v>
      </c>
    </row>
    <row r="170" spans="1:8" ht="12.75">
      <c r="A170" s="91">
        <v>40674</v>
      </c>
      <c r="B170" s="78"/>
      <c r="C170" s="74"/>
      <c r="D170" s="80" t="s">
        <v>584</v>
      </c>
      <c r="E170" s="33" t="s">
        <v>585</v>
      </c>
      <c r="F170" s="58"/>
      <c r="G170" s="58">
        <v>42</v>
      </c>
      <c r="H170" s="58">
        <f t="shared" si="4"/>
        <v>42</v>
      </c>
    </row>
    <row r="171" spans="1:8" ht="12.75">
      <c r="A171" s="91">
        <v>40674</v>
      </c>
      <c r="B171" s="78"/>
      <c r="C171" s="74"/>
      <c r="D171" s="81" t="s">
        <v>586</v>
      </c>
      <c r="E171" s="80" t="s">
        <v>587</v>
      </c>
      <c r="F171" s="58"/>
      <c r="G171" s="58">
        <v>20</v>
      </c>
      <c r="H171" s="58">
        <f t="shared" si="4"/>
        <v>20</v>
      </c>
    </row>
    <row r="172" spans="1:8" ht="12.75">
      <c r="A172" s="91">
        <v>40673</v>
      </c>
      <c r="B172" s="78">
        <v>323</v>
      </c>
      <c r="C172" s="86" t="s">
        <v>588</v>
      </c>
      <c r="D172" s="81" t="s">
        <v>589</v>
      </c>
      <c r="E172" s="80" t="s">
        <v>590</v>
      </c>
      <c r="F172" s="58"/>
      <c r="G172" s="58">
        <v>91</v>
      </c>
      <c r="H172" s="58">
        <f t="shared" si="4"/>
        <v>91</v>
      </c>
    </row>
    <row r="173" spans="1:8" ht="12.75">
      <c r="A173" s="91">
        <v>40674</v>
      </c>
      <c r="B173" s="78"/>
      <c r="C173" s="86"/>
      <c r="D173" s="81" t="s">
        <v>591</v>
      </c>
      <c r="E173" s="80" t="s">
        <v>592</v>
      </c>
      <c r="F173" s="58"/>
      <c r="G173" s="58">
        <v>21</v>
      </c>
      <c r="H173" s="58">
        <f t="shared" si="4"/>
        <v>21</v>
      </c>
    </row>
    <row r="174" spans="1:8" ht="12.75">
      <c r="A174" s="63">
        <v>40674</v>
      </c>
      <c r="B174" s="78">
        <v>324</v>
      </c>
      <c r="C174" s="86" t="s">
        <v>593</v>
      </c>
      <c r="D174" s="81" t="s">
        <v>594</v>
      </c>
      <c r="E174" s="80" t="s">
        <v>595</v>
      </c>
      <c r="F174" s="58"/>
      <c r="G174" s="58">
        <v>4</v>
      </c>
      <c r="H174" s="58">
        <f t="shared" si="4"/>
        <v>4</v>
      </c>
    </row>
    <row r="175" spans="1:8" ht="12.75">
      <c r="A175" s="63">
        <v>40674</v>
      </c>
      <c r="B175" s="78"/>
      <c r="C175" s="86"/>
      <c r="D175" s="81" t="s">
        <v>596</v>
      </c>
      <c r="E175" s="80" t="s">
        <v>597</v>
      </c>
      <c r="F175" s="58"/>
      <c r="G175" s="58">
        <v>44</v>
      </c>
      <c r="H175" s="58">
        <f t="shared" si="4"/>
        <v>44</v>
      </c>
    </row>
    <row r="176" spans="1:8" ht="12.75">
      <c r="A176" s="63">
        <v>40674</v>
      </c>
      <c r="B176" s="78"/>
      <c r="C176" s="86"/>
      <c r="D176" s="81" t="s">
        <v>598</v>
      </c>
      <c r="E176" s="80" t="s">
        <v>599</v>
      </c>
      <c r="F176" s="58"/>
      <c r="G176" s="58">
        <v>45</v>
      </c>
      <c r="H176" s="58">
        <f t="shared" si="4"/>
        <v>45</v>
      </c>
    </row>
    <row r="177" spans="1:8" ht="12.75">
      <c r="A177" s="63" t="s">
        <v>600</v>
      </c>
      <c r="B177" s="78">
        <v>326</v>
      </c>
      <c r="C177" s="86" t="s">
        <v>601</v>
      </c>
      <c r="D177" s="81" t="s">
        <v>602</v>
      </c>
      <c r="E177" s="80" t="s">
        <v>603</v>
      </c>
      <c r="F177" s="58">
        <f>105+54</f>
        <v>159</v>
      </c>
      <c r="G177" s="58">
        <f>74-54</f>
        <v>20</v>
      </c>
      <c r="H177" s="58">
        <f t="shared" si="4"/>
        <v>179</v>
      </c>
    </row>
    <row r="178" spans="1:8" ht="12.75">
      <c r="A178" s="63">
        <v>40674</v>
      </c>
      <c r="B178" s="86"/>
      <c r="D178" s="81" t="s">
        <v>604</v>
      </c>
      <c r="E178" s="80" t="s">
        <v>497</v>
      </c>
      <c r="F178" s="58"/>
      <c r="G178" s="58">
        <v>36</v>
      </c>
      <c r="H178" s="58">
        <f t="shared" si="4"/>
        <v>36</v>
      </c>
    </row>
    <row r="179" spans="2:8" ht="12.75">
      <c r="B179" s="78"/>
      <c r="C179" s="84" t="s">
        <v>605</v>
      </c>
      <c r="D179" s="42"/>
      <c r="E179" s="33"/>
      <c r="F179" s="85">
        <f>SUM(F180:F187)</f>
        <v>0</v>
      </c>
      <c r="G179" s="85">
        <f>SUM(G180:G187)</f>
        <v>252</v>
      </c>
      <c r="H179" s="85">
        <f>SUM(H180:H187)</f>
        <v>252</v>
      </c>
    </row>
    <row r="180" spans="1:8" ht="25.5">
      <c r="A180" s="1">
        <v>40674</v>
      </c>
      <c r="B180" s="78">
        <v>411</v>
      </c>
      <c r="C180" s="86" t="s">
        <v>606</v>
      </c>
      <c r="D180" s="42" t="s">
        <v>607</v>
      </c>
      <c r="E180" s="33" t="s">
        <v>608</v>
      </c>
      <c r="F180" s="58"/>
      <c r="G180" s="58">
        <v>49</v>
      </c>
      <c r="H180" s="58">
        <f aca="true" t="shared" si="5" ref="H180:H187">SUM(F180:G180)</f>
        <v>49</v>
      </c>
    </row>
    <row r="181" spans="1:8" ht="12.75">
      <c r="A181" s="1">
        <v>40674</v>
      </c>
      <c r="B181" s="78"/>
      <c r="C181" s="84"/>
      <c r="D181" s="42" t="s">
        <v>609</v>
      </c>
      <c r="E181" s="33" t="s">
        <v>518</v>
      </c>
      <c r="F181" s="58"/>
      <c r="G181" s="58">
        <v>19</v>
      </c>
      <c r="H181" s="58">
        <f t="shared" si="5"/>
        <v>19</v>
      </c>
    </row>
    <row r="182" spans="1:8" ht="12.75">
      <c r="A182" s="1">
        <v>40674</v>
      </c>
      <c r="B182" s="78"/>
      <c r="C182" s="84"/>
      <c r="D182" s="42" t="s">
        <v>610</v>
      </c>
      <c r="E182" s="33" t="s">
        <v>611</v>
      </c>
      <c r="F182" s="58"/>
      <c r="G182" s="58">
        <v>14</v>
      </c>
      <c r="H182" s="58">
        <f t="shared" si="5"/>
        <v>14</v>
      </c>
    </row>
    <row r="183" spans="1:8" ht="12.75">
      <c r="A183" s="1">
        <v>40674</v>
      </c>
      <c r="B183" s="78"/>
      <c r="C183" s="84"/>
      <c r="D183" s="42" t="s">
        <v>612</v>
      </c>
      <c r="E183" s="33" t="s">
        <v>611</v>
      </c>
      <c r="F183" s="58"/>
      <c r="G183" s="58">
        <v>14</v>
      </c>
      <c r="H183" s="58">
        <f t="shared" si="5"/>
        <v>14</v>
      </c>
    </row>
    <row r="184" spans="1:8" ht="12.75">
      <c r="A184" s="63">
        <v>40673</v>
      </c>
      <c r="B184" s="227">
        <v>412</v>
      </c>
      <c r="C184" s="86" t="s">
        <v>613</v>
      </c>
      <c r="D184" s="42" t="s">
        <v>614</v>
      </c>
      <c r="E184" s="33" t="s">
        <v>615</v>
      </c>
      <c r="F184" s="58"/>
      <c r="G184" s="58">
        <v>48</v>
      </c>
      <c r="H184" s="58">
        <f t="shared" si="5"/>
        <v>48</v>
      </c>
    </row>
    <row r="185" spans="1:8" ht="12.75">
      <c r="A185" s="63">
        <v>40674</v>
      </c>
      <c r="B185" s="78"/>
      <c r="C185" s="84"/>
      <c r="D185" s="42" t="s">
        <v>616</v>
      </c>
      <c r="E185" s="33" t="s">
        <v>617</v>
      </c>
      <c r="F185" s="58"/>
      <c r="G185" s="58">
        <v>42</v>
      </c>
      <c r="H185" s="58">
        <f t="shared" si="5"/>
        <v>42</v>
      </c>
    </row>
    <row r="186" spans="1:8" ht="12.75">
      <c r="A186" s="63">
        <v>40674</v>
      </c>
      <c r="B186" s="78"/>
      <c r="C186" s="84"/>
      <c r="D186" s="42" t="s">
        <v>618</v>
      </c>
      <c r="E186" s="33" t="s">
        <v>619</v>
      </c>
      <c r="F186" s="58"/>
      <c r="G186" s="58">
        <v>12</v>
      </c>
      <c r="H186" s="58">
        <f t="shared" si="5"/>
        <v>12</v>
      </c>
    </row>
    <row r="187" spans="1:8" ht="12.75">
      <c r="A187" s="63">
        <v>40674</v>
      </c>
      <c r="B187" s="78"/>
      <c r="C187" s="84"/>
      <c r="D187" s="42" t="s">
        <v>620</v>
      </c>
      <c r="E187" s="33" t="s">
        <v>621</v>
      </c>
      <c r="F187" s="58"/>
      <c r="G187" s="58">
        <v>54</v>
      </c>
      <c r="H187" s="58">
        <f t="shared" si="5"/>
        <v>54</v>
      </c>
    </row>
    <row r="188" spans="2:8" ht="12.75">
      <c r="B188" s="78"/>
      <c r="C188" s="84" t="s">
        <v>622</v>
      </c>
      <c r="D188" s="42"/>
      <c r="E188" s="33"/>
      <c r="F188" s="85">
        <f>SUM(F189:F217)</f>
        <v>0</v>
      </c>
      <c r="G188" s="85">
        <f>SUM(G189:G217)</f>
        <v>786</v>
      </c>
      <c r="H188" s="85">
        <f>SUM(H189:H217)</f>
        <v>786</v>
      </c>
    </row>
    <row r="189" spans="1:8" ht="12.75">
      <c r="A189" s="63">
        <v>40673</v>
      </c>
      <c r="B189" s="78">
        <v>421</v>
      </c>
      <c r="C189" s="92" t="s">
        <v>623</v>
      </c>
      <c r="D189" s="89" t="s">
        <v>624</v>
      </c>
      <c r="E189" s="80" t="s">
        <v>625</v>
      </c>
      <c r="F189" s="58"/>
      <c r="G189" s="58">
        <v>48</v>
      </c>
      <c r="H189" s="58">
        <f aca="true" t="shared" si="6" ref="H189:H217">SUM(F189:G189)</f>
        <v>48</v>
      </c>
    </row>
    <row r="190" spans="1:8" ht="12.75">
      <c r="A190" s="63">
        <v>40674</v>
      </c>
      <c r="B190" s="78"/>
      <c r="D190" s="89" t="s">
        <v>626</v>
      </c>
      <c r="E190" s="80" t="s">
        <v>627</v>
      </c>
      <c r="F190" s="58"/>
      <c r="G190" s="58">
        <v>40</v>
      </c>
      <c r="H190" s="58">
        <f t="shared" si="6"/>
        <v>40</v>
      </c>
    </row>
    <row r="191" spans="1:8" ht="12.75">
      <c r="A191" s="63">
        <v>40674</v>
      </c>
      <c r="B191" s="78"/>
      <c r="D191" s="89" t="s">
        <v>628</v>
      </c>
      <c r="E191" s="80" t="s">
        <v>629</v>
      </c>
      <c r="F191" s="58"/>
      <c r="G191" s="58">
        <v>34</v>
      </c>
      <c r="H191" s="58">
        <f t="shared" si="6"/>
        <v>34</v>
      </c>
    </row>
    <row r="192" spans="1:8" ht="25.5">
      <c r="A192" s="63">
        <v>40674</v>
      </c>
      <c r="B192" s="78">
        <v>422</v>
      </c>
      <c r="C192" s="92" t="s">
        <v>630</v>
      </c>
      <c r="D192" s="87" t="s">
        <v>631</v>
      </c>
      <c r="E192" s="80" t="s">
        <v>632</v>
      </c>
      <c r="F192" s="58"/>
      <c r="G192" s="58">
        <v>162</v>
      </c>
      <c r="H192" s="58">
        <f t="shared" si="6"/>
        <v>162</v>
      </c>
    </row>
    <row r="193" spans="1:8" ht="25.5">
      <c r="A193" s="63">
        <v>40674</v>
      </c>
      <c r="B193" s="78">
        <v>423</v>
      </c>
      <c r="C193" s="92" t="s">
        <v>633</v>
      </c>
      <c r="D193" s="93" t="s">
        <v>634</v>
      </c>
      <c r="E193" s="94" t="s">
        <v>635</v>
      </c>
      <c r="F193" s="58"/>
      <c r="G193" s="58">
        <v>28</v>
      </c>
      <c r="H193" s="58">
        <f t="shared" si="6"/>
        <v>28</v>
      </c>
    </row>
    <row r="194" spans="1:8" ht="25.5">
      <c r="A194" s="63">
        <v>40674</v>
      </c>
      <c r="B194" s="78"/>
      <c r="D194" s="93" t="s">
        <v>636</v>
      </c>
      <c r="E194" s="94" t="s">
        <v>637</v>
      </c>
      <c r="F194" s="58"/>
      <c r="G194" s="58">
        <v>14</v>
      </c>
      <c r="H194" s="58">
        <f t="shared" si="6"/>
        <v>14</v>
      </c>
    </row>
    <row r="195" spans="1:8" ht="12.75">
      <c r="A195" s="63">
        <v>40674</v>
      </c>
      <c r="B195" s="78"/>
      <c r="D195" s="93" t="s">
        <v>638</v>
      </c>
      <c r="E195" s="94" t="s">
        <v>639</v>
      </c>
      <c r="F195" s="58"/>
      <c r="G195" s="58">
        <v>14</v>
      </c>
      <c r="H195" s="58">
        <f t="shared" si="6"/>
        <v>14</v>
      </c>
    </row>
    <row r="196" spans="1:8" ht="25.5">
      <c r="A196" s="63">
        <v>40674</v>
      </c>
      <c r="B196" s="78"/>
      <c r="D196" s="93" t="s">
        <v>640</v>
      </c>
      <c r="E196" s="94" t="s">
        <v>637</v>
      </c>
      <c r="F196" s="58"/>
      <c r="G196" s="58">
        <v>14</v>
      </c>
      <c r="H196" s="58">
        <f t="shared" si="6"/>
        <v>14</v>
      </c>
    </row>
    <row r="197" spans="1:8" ht="12.75">
      <c r="A197" s="63">
        <v>40674</v>
      </c>
      <c r="B197" s="78"/>
      <c r="D197" s="93" t="s">
        <v>641</v>
      </c>
      <c r="E197" s="94" t="s">
        <v>642</v>
      </c>
      <c r="F197" s="58"/>
      <c r="G197" s="58">
        <v>14</v>
      </c>
      <c r="H197" s="58">
        <f t="shared" si="6"/>
        <v>14</v>
      </c>
    </row>
    <row r="198" spans="1:8" ht="12.75">
      <c r="A198" s="63">
        <v>40674</v>
      </c>
      <c r="B198" s="78"/>
      <c r="D198" s="93" t="s">
        <v>641</v>
      </c>
      <c r="E198" s="94" t="s">
        <v>642</v>
      </c>
      <c r="F198" s="58"/>
      <c r="G198" s="58">
        <v>14</v>
      </c>
      <c r="H198" s="58">
        <f t="shared" si="6"/>
        <v>14</v>
      </c>
    </row>
    <row r="199" spans="1:8" ht="25.5">
      <c r="A199" s="63">
        <v>40674</v>
      </c>
      <c r="B199" s="78"/>
      <c r="D199" s="93" t="s">
        <v>643</v>
      </c>
      <c r="E199" s="94" t="s">
        <v>637</v>
      </c>
      <c r="F199" s="58"/>
      <c r="G199" s="58">
        <v>14</v>
      </c>
      <c r="H199" s="58">
        <f t="shared" si="6"/>
        <v>14</v>
      </c>
    </row>
    <row r="200" spans="1:8" ht="25.5">
      <c r="A200" s="63">
        <v>40674</v>
      </c>
      <c r="B200" s="78"/>
      <c r="D200" s="93" t="s">
        <v>644</v>
      </c>
      <c r="E200" s="94" t="s">
        <v>637</v>
      </c>
      <c r="F200" s="58"/>
      <c r="G200" s="58">
        <v>14</v>
      </c>
      <c r="H200" s="58">
        <f t="shared" si="6"/>
        <v>14</v>
      </c>
    </row>
    <row r="201" spans="1:8" ht="12.75">
      <c r="A201" s="63">
        <v>40674</v>
      </c>
      <c r="B201" s="78"/>
      <c r="D201" s="93" t="s">
        <v>645</v>
      </c>
      <c r="E201" s="94" t="s">
        <v>642</v>
      </c>
      <c r="F201" s="58"/>
      <c r="G201" s="58">
        <v>14</v>
      </c>
      <c r="H201" s="58">
        <f t="shared" si="6"/>
        <v>14</v>
      </c>
    </row>
    <row r="202" spans="1:8" ht="12.75">
      <c r="A202" s="63">
        <v>40674</v>
      </c>
      <c r="B202" s="78"/>
      <c r="D202" s="93" t="s">
        <v>645</v>
      </c>
      <c r="E202" s="94" t="s">
        <v>642</v>
      </c>
      <c r="F202" s="58"/>
      <c r="G202" s="58">
        <v>14</v>
      </c>
      <c r="H202" s="58">
        <f t="shared" si="6"/>
        <v>14</v>
      </c>
    </row>
    <row r="203" spans="1:8" ht="25.5">
      <c r="A203" s="63">
        <v>40674</v>
      </c>
      <c r="B203" s="78"/>
      <c r="D203" s="93" t="s">
        <v>646</v>
      </c>
      <c r="E203" s="94" t="s">
        <v>637</v>
      </c>
      <c r="F203" s="58"/>
      <c r="G203" s="58">
        <v>14</v>
      </c>
      <c r="H203" s="58">
        <f t="shared" si="6"/>
        <v>14</v>
      </c>
    </row>
    <row r="204" spans="1:8" ht="25.5">
      <c r="A204" s="63">
        <v>40674</v>
      </c>
      <c r="B204" s="78"/>
      <c r="D204" s="93" t="s">
        <v>647</v>
      </c>
      <c r="E204" s="94" t="s">
        <v>637</v>
      </c>
      <c r="F204" s="58"/>
      <c r="G204" s="58">
        <v>14</v>
      </c>
      <c r="H204" s="58">
        <f t="shared" si="6"/>
        <v>14</v>
      </c>
    </row>
    <row r="205" spans="1:8" ht="25.5">
      <c r="A205" s="63">
        <v>40674</v>
      </c>
      <c r="B205" s="78">
        <v>424</v>
      </c>
      <c r="C205" s="92" t="s">
        <v>648</v>
      </c>
      <c r="D205" s="228" t="s">
        <v>649</v>
      </c>
      <c r="E205" s="94" t="s">
        <v>637</v>
      </c>
      <c r="F205" s="58"/>
      <c r="G205" s="58">
        <v>14</v>
      </c>
      <c r="H205" s="58">
        <f t="shared" si="6"/>
        <v>14</v>
      </c>
    </row>
    <row r="206" spans="1:8" ht="12.75">
      <c r="A206" s="63">
        <v>40674</v>
      </c>
      <c r="B206" s="78"/>
      <c r="D206" s="228" t="s">
        <v>650</v>
      </c>
      <c r="E206" s="94" t="s">
        <v>651</v>
      </c>
      <c r="F206" s="58"/>
      <c r="G206" s="58">
        <v>36</v>
      </c>
      <c r="H206" s="58">
        <f t="shared" si="6"/>
        <v>36</v>
      </c>
    </row>
    <row r="207" spans="1:8" ht="12.75">
      <c r="A207" s="63">
        <v>40674</v>
      </c>
      <c r="B207" s="78"/>
      <c r="D207" s="228" t="s">
        <v>652</v>
      </c>
      <c r="E207" s="94" t="s">
        <v>653</v>
      </c>
      <c r="F207" s="58"/>
      <c r="G207" s="58">
        <v>24</v>
      </c>
      <c r="H207" s="58">
        <f t="shared" si="6"/>
        <v>24</v>
      </c>
    </row>
    <row r="208" spans="1:8" ht="25.5">
      <c r="A208" s="63">
        <v>40674</v>
      </c>
      <c r="B208" s="78"/>
      <c r="D208" s="228" t="s">
        <v>654</v>
      </c>
      <c r="E208" s="94" t="s">
        <v>637</v>
      </c>
      <c r="F208" s="58"/>
      <c r="G208" s="58">
        <v>14</v>
      </c>
      <c r="H208" s="58">
        <f t="shared" si="6"/>
        <v>14</v>
      </c>
    </row>
    <row r="209" spans="1:8" ht="12.75">
      <c r="A209" s="63">
        <v>40674</v>
      </c>
      <c r="B209" s="78">
        <v>425</v>
      </c>
      <c r="C209" s="92" t="s">
        <v>655</v>
      </c>
      <c r="D209" s="228" t="s">
        <v>656</v>
      </c>
      <c r="E209" s="94" t="s">
        <v>657</v>
      </c>
      <c r="F209" s="58"/>
      <c r="G209" s="58">
        <v>26</v>
      </c>
      <c r="H209" s="58">
        <f t="shared" si="6"/>
        <v>26</v>
      </c>
    </row>
    <row r="210" spans="1:8" ht="12.75">
      <c r="A210" s="63">
        <v>40674</v>
      </c>
      <c r="B210" s="78">
        <v>426</v>
      </c>
      <c r="C210" s="92" t="s">
        <v>658</v>
      </c>
      <c r="D210" s="228" t="s">
        <v>659</v>
      </c>
      <c r="E210" s="94" t="s">
        <v>660</v>
      </c>
      <c r="F210" s="58"/>
      <c r="G210" s="58">
        <v>43</v>
      </c>
      <c r="H210" s="58">
        <f t="shared" si="6"/>
        <v>43</v>
      </c>
    </row>
    <row r="211" spans="1:8" ht="25.5">
      <c r="A211" s="63">
        <v>40674</v>
      </c>
      <c r="B211" s="78"/>
      <c r="D211" s="228" t="s">
        <v>661</v>
      </c>
      <c r="E211" s="94" t="s">
        <v>637</v>
      </c>
      <c r="F211" s="58"/>
      <c r="G211" s="58">
        <v>14</v>
      </c>
      <c r="H211" s="58">
        <f t="shared" si="6"/>
        <v>14</v>
      </c>
    </row>
    <row r="212" spans="1:8" ht="25.5">
      <c r="A212" s="63">
        <v>40674</v>
      </c>
      <c r="B212" s="78"/>
      <c r="D212" s="228" t="s">
        <v>662</v>
      </c>
      <c r="E212" s="94" t="s">
        <v>663</v>
      </c>
      <c r="F212" s="58"/>
      <c r="G212" s="58">
        <v>14</v>
      </c>
      <c r="H212" s="58">
        <f t="shared" si="6"/>
        <v>14</v>
      </c>
    </row>
    <row r="213" spans="1:8" ht="12.75">
      <c r="A213" s="63">
        <v>40674</v>
      </c>
      <c r="B213" s="78"/>
      <c r="D213" s="228" t="s">
        <v>664</v>
      </c>
      <c r="E213" s="94" t="s">
        <v>665</v>
      </c>
      <c r="F213" s="58"/>
      <c r="G213" s="58">
        <v>14</v>
      </c>
      <c r="H213" s="58">
        <f t="shared" si="6"/>
        <v>14</v>
      </c>
    </row>
    <row r="214" spans="1:8" ht="25.5">
      <c r="A214" s="63">
        <v>40674</v>
      </c>
      <c r="B214" s="78"/>
      <c r="D214" s="228" t="s">
        <v>666</v>
      </c>
      <c r="E214" s="94" t="s">
        <v>667</v>
      </c>
      <c r="F214" s="58"/>
      <c r="G214" s="58">
        <v>25</v>
      </c>
      <c r="H214" s="58">
        <f t="shared" si="6"/>
        <v>25</v>
      </c>
    </row>
    <row r="215" spans="1:8" ht="12.75">
      <c r="A215" s="63">
        <v>40674</v>
      </c>
      <c r="B215" s="78"/>
      <c r="D215" s="228" t="s">
        <v>668</v>
      </c>
      <c r="E215" s="229" t="s">
        <v>669</v>
      </c>
      <c r="F215" s="58"/>
      <c r="G215" s="58">
        <v>35</v>
      </c>
      <c r="H215" s="58">
        <f t="shared" si="6"/>
        <v>35</v>
      </c>
    </row>
    <row r="216" spans="1:8" ht="12.75">
      <c r="A216" s="63">
        <v>40674</v>
      </c>
      <c r="B216" s="78"/>
      <c r="D216" s="228" t="s">
        <v>670</v>
      </c>
      <c r="E216" s="229" t="s">
        <v>671</v>
      </c>
      <c r="F216" s="58"/>
      <c r="G216" s="58">
        <v>47</v>
      </c>
      <c r="H216" s="58">
        <f t="shared" si="6"/>
        <v>47</v>
      </c>
    </row>
    <row r="217" spans="1:8" ht="24.75">
      <c r="A217" s="63">
        <v>40674</v>
      </c>
      <c r="B217" s="78"/>
      <c r="D217" s="228" t="s">
        <v>672</v>
      </c>
      <c r="E217" s="229" t="s">
        <v>346</v>
      </c>
      <c r="F217" s="58"/>
      <c r="G217" s="58">
        <v>14</v>
      </c>
      <c r="H217" s="58">
        <f t="shared" si="6"/>
        <v>14</v>
      </c>
    </row>
    <row r="218" spans="2:8" ht="12.75">
      <c r="B218" s="78"/>
      <c r="C218" s="84" t="s">
        <v>673</v>
      </c>
      <c r="D218" s="42"/>
      <c r="E218" s="33"/>
      <c r="F218" s="85">
        <f>SUM(F219:F240)</f>
        <v>80</v>
      </c>
      <c r="G218" s="85">
        <f>SUM(G219:G240)</f>
        <v>808</v>
      </c>
      <c r="H218" s="85">
        <f>SUM(H219:H240)</f>
        <v>888</v>
      </c>
    </row>
    <row r="219" spans="1:8" ht="12.75">
      <c r="A219" s="63">
        <v>40674</v>
      </c>
      <c r="B219" s="78">
        <v>511</v>
      </c>
      <c r="C219" s="86" t="s">
        <v>674</v>
      </c>
      <c r="D219" s="228" t="s">
        <v>675</v>
      </c>
      <c r="E219" s="229" t="s">
        <v>676</v>
      </c>
      <c r="F219" s="58">
        <v>80</v>
      </c>
      <c r="G219" s="58">
        <v>18</v>
      </c>
      <c r="H219" s="58">
        <f aca="true" t="shared" si="7" ref="H219:H240">SUM(F219:G219)</f>
        <v>98</v>
      </c>
    </row>
    <row r="220" spans="1:8" ht="25.5">
      <c r="A220" s="63">
        <v>40674</v>
      </c>
      <c r="B220" s="78"/>
      <c r="C220" s="86"/>
      <c r="D220" s="228" t="s">
        <v>677</v>
      </c>
      <c r="E220" s="229" t="s">
        <v>678</v>
      </c>
      <c r="F220" s="58"/>
      <c r="G220" s="58">
        <v>50</v>
      </c>
      <c r="H220" s="58">
        <f t="shared" si="7"/>
        <v>50</v>
      </c>
    </row>
    <row r="221" spans="1:8" ht="25.5">
      <c r="A221" s="63">
        <v>40674</v>
      </c>
      <c r="B221" s="78"/>
      <c r="C221" s="86"/>
      <c r="D221" s="228" t="s">
        <v>679</v>
      </c>
      <c r="E221" s="229" t="s">
        <v>680</v>
      </c>
      <c r="F221" s="58"/>
      <c r="G221" s="58">
        <v>18</v>
      </c>
      <c r="H221" s="58">
        <f t="shared" si="7"/>
        <v>18</v>
      </c>
    </row>
    <row r="222" spans="1:8" ht="25.5">
      <c r="A222" s="63">
        <v>40674</v>
      </c>
      <c r="B222" s="78"/>
      <c r="C222" s="86"/>
      <c r="D222" s="228" t="s">
        <v>681</v>
      </c>
      <c r="E222" s="229" t="s">
        <v>682</v>
      </c>
      <c r="F222" s="58"/>
      <c r="G222" s="58">
        <v>26</v>
      </c>
      <c r="H222" s="58">
        <f t="shared" si="7"/>
        <v>26</v>
      </c>
    </row>
    <row r="223" spans="1:8" ht="25.5">
      <c r="A223" s="63">
        <v>40674</v>
      </c>
      <c r="B223" s="78"/>
      <c r="C223" s="86"/>
      <c r="D223" s="228" t="s">
        <v>683</v>
      </c>
      <c r="E223" s="229" t="s">
        <v>684</v>
      </c>
      <c r="F223" s="58"/>
      <c r="G223" s="58">
        <v>20</v>
      </c>
      <c r="H223" s="58">
        <f t="shared" si="7"/>
        <v>20</v>
      </c>
    </row>
    <row r="224" spans="1:8" ht="12.75">
      <c r="A224" s="63">
        <v>40674</v>
      </c>
      <c r="B224" s="78"/>
      <c r="C224" s="86"/>
      <c r="D224" s="228" t="s">
        <v>685</v>
      </c>
      <c r="E224" s="229" t="s">
        <v>487</v>
      </c>
      <c r="F224" s="58"/>
      <c r="G224" s="58">
        <v>30</v>
      </c>
      <c r="H224" s="58">
        <f t="shared" si="7"/>
        <v>30</v>
      </c>
    </row>
    <row r="225" spans="1:8" ht="25.5">
      <c r="A225" s="63">
        <v>40674</v>
      </c>
      <c r="B225" s="78"/>
      <c r="C225" s="86"/>
      <c r="D225" s="228" t="s">
        <v>686</v>
      </c>
      <c r="E225" s="229" t="s">
        <v>687</v>
      </c>
      <c r="F225" s="58"/>
      <c r="G225" s="58">
        <v>18</v>
      </c>
      <c r="H225" s="58">
        <f t="shared" si="7"/>
        <v>18</v>
      </c>
    </row>
    <row r="226" spans="1:8" ht="25.5">
      <c r="A226" s="63">
        <v>40674</v>
      </c>
      <c r="B226" s="78"/>
      <c r="C226" s="86"/>
      <c r="D226" s="228" t="s">
        <v>688</v>
      </c>
      <c r="E226" s="229" t="s">
        <v>689</v>
      </c>
      <c r="F226" s="58"/>
      <c r="G226" s="58">
        <v>37</v>
      </c>
      <c r="H226" s="58">
        <f t="shared" si="7"/>
        <v>37</v>
      </c>
    </row>
    <row r="227" spans="1:8" ht="25.5">
      <c r="A227" s="63">
        <v>40674</v>
      </c>
      <c r="B227" s="78"/>
      <c r="C227" s="86"/>
      <c r="D227" s="228" t="s">
        <v>690</v>
      </c>
      <c r="E227" s="229" t="s">
        <v>691</v>
      </c>
      <c r="F227" s="58"/>
      <c r="G227" s="58">
        <v>23</v>
      </c>
      <c r="H227" s="58">
        <f t="shared" si="7"/>
        <v>23</v>
      </c>
    </row>
    <row r="228" spans="1:8" ht="12.75">
      <c r="A228" s="63">
        <v>40674</v>
      </c>
      <c r="B228" s="78">
        <v>512</v>
      </c>
      <c r="C228" s="86" t="s">
        <v>454</v>
      </c>
      <c r="D228" s="228" t="s">
        <v>692</v>
      </c>
      <c r="E228" s="229" t="s">
        <v>693</v>
      </c>
      <c r="F228" s="58"/>
      <c r="G228" s="58">
        <v>50</v>
      </c>
      <c r="H228" s="58">
        <f t="shared" si="7"/>
        <v>50</v>
      </c>
    </row>
    <row r="229" spans="1:8" ht="12.75">
      <c r="A229" s="63">
        <v>40674</v>
      </c>
      <c r="B229" s="78">
        <v>513</v>
      </c>
      <c r="C229" s="86" t="s">
        <v>694</v>
      </c>
      <c r="D229" s="228" t="s">
        <v>695</v>
      </c>
      <c r="E229" s="229" t="s">
        <v>696</v>
      </c>
      <c r="F229" s="58"/>
      <c r="G229" s="58">
        <v>66</v>
      </c>
      <c r="H229" s="58">
        <f t="shared" si="7"/>
        <v>66</v>
      </c>
    </row>
    <row r="230" spans="1:8" ht="12.75">
      <c r="A230" s="63">
        <v>40674</v>
      </c>
      <c r="B230" s="78"/>
      <c r="C230" s="86"/>
      <c r="D230" s="228" t="s">
        <v>697</v>
      </c>
      <c r="E230" s="229" t="s">
        <v>698</v>
      </c>
      <c r="F230" s="58"/>
      <c r="G230" s="58">
        <v>53</v>
      </c>
      <c r="H230" s="58">
        <f t="shared" si="7"/>
        <v>53</v>
      </c>
    </row>
    <row r="231" spans="1:8" ht="12.75">
      <c r="A231" s="63">
        <v>40674</v>
      </c>
      <c r="B231" s="78"/>
      <c r="C231" s="86"/>
      <c r="D231" s="228" t="s">
        <v>699</v>
      </c>
      <c r="E231" s="229" t="s">
        <v>487</v>
      </c>
      <c r="F231" s="58"/>
      <c r="G231" s="58">
        <v>45</v>
      </c>
      <c r="H231" s="58">
        <f t="shared" si="7"/>
        <v>45</v>
      </c>
    </row>
    <row r="232" spans="1:8" ht="12.75">
      <c r="A232" s="63">
        <v>40674</v>
      </c>
      <c r="B232" s="78"/>
      <c r="C232" s="86"/>
      <c r="D232" s="228" t="s">
        <v>700</v>
      </c>
      <c r="E232" s="229" t="s">
        <v>701</v>
      </c>
      <c r="F232" s="58"/>
      <c r="G232" s="58">
        <v>20</v>
      </c>
      <c r="H232" s="58">
        <f t="shared" si="7"/>
        <v>20</v>
      </c>
    </row>
    <row r="233" spans="1:8" ht="12.75">
      <c r="A233" s="63">
        <v>40674</v>
      </c>
      <c r="B233" s="78"/>
      <c r="C233" s="86"/>
      <c r="D233" s="228" t="s">
        <v>702</v>
      </c>
      <c r="E233" s="229" t="s">
        <v>703</v>
      </c>
      <c r="F233" s="58"/>
      <c r="G233" s="58">
        <v>30</v>
      </c>
      <c r="H233" s="58">
        <f t="shared" si="7"/>
        <v>30</v>
      </c>
    </row>
    <row r="234" spans="1:8" ht="12.75">
      <c r="A234" s="63">
        <v>40674</v>
      </c>
      <c r="B234" s="78"/>
      <c r="C234" s="86"/>
      <c r="D234" s="228" t="s">
        <v>704</v>
      </c>
      <c r="E234" s="229" t="s">
        <v>705</v>
      </c>
      <c r="F234" s="58"/>
      <c r="G234" s="58">
        <v>50</v>
      </c>
      <c r="H234" s="58">
        <f t="shared" si="7"/>
        <v>50</v>
      </c>
    </row>
    <row r="235" spans="1:8" ht="25.5">
      <c r="A235" s="63">
        <v>40674</v>
      </c>
      <c r="B235" s="227">
        <v>514</v>
      </c>
      <c r="C235" s="95" t="s">
        <v>706</v>
      </c>
      <c r="D235" s="228" t="s">
        <v>707</v>
      </c>
      <c r="E235" s="229" t="s">
        <v>708</v>
      </c>
      <c r="F235" s="58"/>
      <c r="G235" s="58">
        <v>69</v>
      </c>
      <c r="H235" s="58">
        <f t="shared" si="7"/>
        <v>69</v>
      </c>
    </row>
    <row r="236" spans="1:8" ht="12.75">
      <c r="A236" s="63">
        <v>40674</v>
      </c>
      <c r="B236" s="78"/>
      <c r="C236" s="86"/>
      <c r="D236" s="228" t="s">
        <v>709</v>
      </c>
      <c r="E236" s="229" t="s">
        <v>710</v>
      </c>
      <c r="F236" s="58"/>
      <c r="G236" s="58">
        <v>48</v>
      </c>
      <c r="H236" s="58">
        <f t="shared" si="7"/>
        <v>48</v>
      </c>
    </row>
    <row r="237" spans="1:8" ht="12.75">
      <c r="A237" s="63">
        <v>40674</v>
      </c>
      <c r="B237" s="78"/>
      <c r="C237" s="86"/>
      <c r="D237" s="228" t="s">
        <v>711</v>
      </c>
      <c r="E237" s="229" t="s">
        <v>712</v>
      </c>
      <c r="F237" s="58"/>
      <c r="G237" s="58">
        <v>60</v>
      </c>
      <c r="H237" s="58">
        <f t="shared" si="7"/>
        <v>60</v>
      </c>
    </row>
    <row r="238" spans="1:8" ht="25.5">
      <c r="A238" s="63">
        <v>40674</v>
      </c>
      <c r="B238" s="78"/>
      <c r="C238" s="86"/>
      <c r="D238" s="228" t="s">
        <v>713</v>
      </c>
      <c r="E238" s="229" t="s">
        <v>714</v>
      </c>
      <c r="F238" s="58"/>
      <c r="G238" s="58">
        <v>28</v>
      </c>
      <c r="H238" s="58">
        <f t="shared" si="7"/>
        <v>28</v>
      </c>
    </row>
    <row r="239" spans="1:8" ht="12.75">
      <c r="A239" s="63">
        <v>40674</v>
      </c>
      <c r="B239" s="78"/>
      <c r="C239" s="86"/>
      <c r="D239" s="228" t="s">
        <v>715</v>
      </c>
      <c r="E239" s="229" t="s">
        <v>716</v>
      </c>
      <c r="F239" s="58"/>
      <c r="G239" s="58">
        <v>43</v>
      </c>
      <c r="H239" s="58">
        <f t="shared" si="7"/>
        <v>43</v>
      </c>
    </row>
    <row r="240" spans="1:8" ht="12.75">
      <c r="A240" s="63">
        <v>40673</v>
      </c>
      <c r="B240" s="78"/>
      <c r="C240" s="86"/>
      <c r="D240" s="89" t="s">
        <v>717</v>
      </c>
      <c r="E240" s="80" t="s">
        <v>443</v>
      </c>
      <c r="F240" s="58"/>
      <c r="G240" s="58">
        <v>6</v>
      </c>
      <c r="H240" s="58">
        <f t="shared" si="7"/>
        <v>6</v>
      </c>
    </row>
    <row r="241" spans="2:8" ht="12.75">
      <c r="B241" s="78"/>
      <c r="C241" s="84" t="s">
        <v>347</v>
      </c>
      <c r="D241" s="42"/>
      <c r="E241" s="33"/>
      <c r="F241" s="85">
        <f>SUM(F242:F264)</f>
        <v>311</v>
      </c>
      <c r="G241" s="85">
        <f>SUM(G242:G264)</f>
        <v>513</v>
      </c>
      <c r="H241" s="85">
        <f>SUM(H242:H264)</f>
        <v>824</v>
      </c>
    </row>
    <row r="242" spans="1:8" ht="12.75">
      <c r="A242" s="1">
        <v>40674</v>
      </c>
      <c r="B242" s="78">
        <v>521</v>
      </c>
      <c r="C242" s="86" t="s">
        <v>718</v>
      </c>
      <c r="D242" s="42" t="s">
        <v>719</v>
      </c>
      <c r="E242" s="229" t="s">
        <v>720</v>
      </c>
      <c r="F242" s="58">
        <v>51</v>
      </c>
      <c r="G242" s="58"/>
      <c r="H242" s="58">
        <f aca="true" t="shared" si="8" ref="H242:H264">SUM(F242:G242)</f>
        <v>51</v>
      </c>
    </row>
    <row r="243" spans="1:8" ht="12.75">
      <c r="A243" s="63">
        <v>40674</v>
      </c>
      <c r="B243" s="78"/>
      <c r="C243" s="86"/>
      <c r="D243" s="228" t="s">
        <v>721</v>
      </c>
      <c r="E243" s="229" t="s">
        <v>722</v>
      </c>
      <c r="F243" s="58"/>
      <c r="G243" s="58">
        <v>23</v>
      </c>
      <c r="H243" s="58">
        <f t="shared" si="8"/>
        <v>23</v>
      </c>
    </row>
    <row r="244" spans="1:8" ht="12.75">
      <c r="A244" s="63">
        <v>40674</v>
      </c>
      <c r="B244" s="78"/>
      <c r="C244" s="86"/>
      <c r="D244" s="228" t="s">
        <v>723</v>
      </c>
      <c r="E244" s="229" t="s">
        <v>724</v>
      </c>
      <c r="F244" s="58"/>
      <c r="G244" s="58">
        <v>15</v>
      </c>
      <c r="H244" s="58">
        <f t="shared" si="8"/>
        <v>15</v>
      </c>
    </row>
    <row r="245" spans="1:8" ht="12.75">
      <c r="A245" s="63">
        <v>40674</v>
      </c>
      <c r="B245" s="78"/>
      <c r="C245" s="86"/>
      <c r="D245" s="228" t="s">
        <v>725</v>
      </c>
      <c r="E245" s="229" t="s">
        <v>726</v>
      </c>
      <c r="F245" s="58"/>
      <c r="G245" s="58">
        <v>10</v>
      </c>
      <c r="H245" s="58">
        <f t="shared" si="8"/>
        <v>10</v>
      </c>
    </row>
    <row r="246" spans="1:8" ht="12.75">
      <c r="A246" s="63">
        <v>40674</v>
      </c>
      <c r="B246" s="78">
        <v>522</v>
      </c>
      <c r="C246" s="86" t="s">
        <v>727</v>
      </c>
      <c r="D246" s="228" t="s">
        <v>728</v>
      </c>
      <c r="E246" s="229" t="s">
        <v>729</v>
      </c>
      <c r="F246" s="58"/>
      <c r="G246" s="58">
        <v>36</v>
      </c>
      <c r="H246" s="58">
        <f t="shared" si="8"/>
        <v>36</v>
      </c>
    </row>
    <row r="247" spans="1:8" ht="25.5">
      <c r="A247" s="63">
        <v>40674</v>
      </c>
      <c r="B247" s="78"/>
      <c r="C247" s="86"/>
      <c r="D247" s="228" t="s">
        <v>730</v>
      </c>
      <c r="E247" s="229" t="s">
        <v>731</v>
      </c>
      <c r="F247" s="58">
        <v>53</v>
      </c>
      <c r="G247" s="58"/>
      <c r="H247" s="58">
        <f t="shared" si="8"/>
        <v>53</v>
      </c>
    </row>
    <row r="248" spans="1:8" ht="12.75">
      <c r="A248" s="63">
        <v>40674</v>
      </c>
      <c r="B248" s="78"/>
      <c r="C248" s="86"/>
      <c r="D248" s="228"/>
      <c r="E248" s="229" t="s">
        <v>732</v>
      </c>
      <c r="F248" s="58"/>
      <c r="G248" s="58">
        <v>24</v>
      </c>
      <c r="H248" s="58">
        <f t="shared" si="8"/>
        <v>24</v>
      </c>
    </row>
    <row r="249" spans="1:8" ht="25.5">
      <c r="A249" s="63">
        <v>40674</v>
      </c>
      <c r="B249" s="78"/>
      <c r="C249" s="86"/>
      <c r="D249" s="228" t="s">
        <v>733</v>
      </c>
      <c r="E249" s="229" t="s">
        <v>734</v>
      </c>
      <c r="F249" s="58"/>
      <c r="G249" s="58">
        <v>70</v>
      </c>
      <c r="H249" s="58">
        <f t="shared" si="8"/>
        <v>70</v>
      </c>
    </row>
    <row r="250" spans="1:8" ht="12.75">
      <c r="A250" s="63">
        <v>40674</v>
      </c>
      <c r="B250" s="78"/>
      <c r="C250" s="86"/>
      <c r="D250" s="228" t="s">
        <v>735</v>
      </c>
      <c r="E250" s="229" t="s">
        <v>464</v>
      </c>
      <c r="F250" s="58"/>
      <c r="G250" s="58">
        <v>11</v>
      </c>
      <c r="H250" s="58">
        <f t="shared" si="8"/>
        <v>11</v>
      </c>
    </row>
    <row r="251" spans="1:8" ht="12.75">
      <c r="A251" s="63">
        <v>40674</v>
      </c>
      <c r="B251" s="78"/>
      <c r="C251" s="86"/>
      <c r="D251" s="228" t="s">
        <v>736</v>
      </c>
      <c r="E251" s="229" t="s">
        <v>737</v>
      </c>
      <c r="F251" s="58"/>
      <c r="G251" s="58">
        <v>16</v>
      </c>
      <c r="H251" s="58">
        <f t="shared" si="8"/>
        <v>16</v>
      </c>
    </row>
    <row r="252" spans="1:8" ht="12.75">
      <c r="A252" s="63">
        <v>40674</v>
      </c>
      <c r="B252" s="78"/>
      <c r="C252" s="86"/>
      <c r="D252" s="228" t="s">
        <v>736</v>
      </c>
      <c r="E252" s="229" t="s">
        <v>738</v>
      </c>
      <c r="F252" s="58"/>
      <c r="G252" s="58">
        <v>17</v>
      </c>
      <c r="H252" s="58">
        <f t="shared" si="8"/>
        <v>17</v>
      </c>
    </row>
    <row r="253" spans="1:8" ht="12.75">
      <c r="A253" s="63">
        <v>40674</v>
      </c>
      <c r="B253" s="78"/>
      <c r="C253" s="86"/>
      <c r="D253" s="230" t="s">
        <v>739</v>
      </c>
      <c r="E253" s="229" t="s">
        <v>740</v>
      </c>
      <c r="F253" s="58"/>
      <c r="G253" s="58">
        <v>17</v>
      </c>
      <c r="H253" s="58">
        <f t="shared" si="8"/>
        <v>17</v>
      </c>
    </row>
    <row r="254" spans="1:8" ht="12.75">
      <c r="A254" s="63">
        <v>40674</v>
      </c>
      <c r="B254" s="78"/>
      <c r="C254" s="86"/>
      <c r="D254" s="228" t="s">
        <v>741</v>
      </c>
      <c r="E254" s="229" t="s">
        <v>742</v>
      </c>
      <c r="F254" s="58"/>
      <c r="G254" s="58">
        <v>13</v>
      </c>
      <c r="H254" s="58">
        <f t="shared" si="8"/>
        <v>13</v>
      </c>
    </row>
    <row r="255" spans="1:8" ht="12.75">
      <c r="A255" s="63">
        <v>40674</v>
      </c>
      <c r="B255" s="78"/>
      <c r="C255" s="86"/>
      <c r="D255" s="228" t="s">
        <v>743</v>
      </c>
      <c r="E255" s="229" t="s">
        <v>744</v>
      </c>
      <c r="F255" s="58"/>
      <c r="G255" s="58">
        <v>14</v>
      </c>
      <c r="H255" s="58">
        <f t="shared" si="8"/>
        <v>14</v>
      </c>
    </row>
    <row r="256" spans="1:8" ht="12.75">
      <c r="A256" s="63">
        <v>40674</v>
      </c>
      <c r="B256" s="78"/>
      <c r="C256" s="86"/>
      <c r="D256" s="228" t="s">
        <v>745</v>
      </c>
      <c r="E256" s="229" t="s">
        <v>746</v>
      </c>
      <c r="F256" s="58"/>
      <c r="G256" s="58">
        <v>16</v>
      </c>
      <c r="H256" s="58">
        <f t="shared" si="8"/>
        <v>16</v>
      </c>
    </row>
    <row r="257" spans="1:8" ht="12.75">
      <c r="A257" s="1">
        <v>40674</v>
      </c>
      <c r="B257" s="78">
        <v>523</v>
      </c>
      <c r="C257" s="86" t="s">
        <v>445</v>
      </c>
      <c r="D257" s="228" t="s">
        <v>747</v>
      </c>
      <c r="E257" s="229" t="s">
        <v>748</v>
      </c>
      <c r="F257" s="58"/>
      <c r="G257" s="58">
        <v>35</v>
      </c>
      <c r="H257" s="58">
        <f t="shared" si="8"/>
        <v>35</v>
      </c>
    </row>
    <row r="258" spans="1:8" ht="12.75">
      <c r="A258" s="1">
        <v>40674</v>
      </c>
      <c r="B258" s="227">
        <v>524</v>
      </c>
      <c r="C258" s="95" t="s">
        <v>749</v>
      </c>
      <c r="D258" s="229" t="s">
        <v>750</v>
      </c>
      <c r="E258" s="229" t="s">
        <v>751</v>
      </c>
      <c r="F258" s="58">
        <v>61</v>
      </c>
      <c r="G258" s="58"/>
      <c r="H258" s="58">
        <f t="shared" si="8"/>
        <v>61</v>
      </c>
    </row>
    <row r="259" spans="1:8" ht="12.75">
      <c r="A259" s="63">
        <v>40674</v>
      </c>
      <c r="B259" s="86"/>
      <c r="D259" s="228" t="s">
        <v>752</v>
      </c>
      <c r="E259" s="229" t="s">
        <v>753</v>
      </c>
      <c r="F259" s="58"/>
      <c r="G259" s="58">
        <v>44</v>
      </c>
      <c r="H259" s="58">
        <f t="shared" si="8"/>
        <v>44</v>
      </c>
    </row>
    <row r="260" spans="1:8" ht="12.75">
      <c r="A260" s="1">
        <v>40674</v>
      </c>
      <c r="B260" s="227"/>
      <c r="C260" s="96"/>
      <c r="D260" s="228" t="s">
        <v>754</v>
      </c>
      <c r="E260" s="229" t="s">
        <v>755</v>
      </c>
      <c r="F260" s="58"/>
      <c r="G260" s="58">
        <v>5</v>
      </c>
      <c r="H260" s="58">
        <f t="shared" si="8"/>
        <v>5</v>
      </c>
    </row>
    <row r="261" spans="1:8" ht="25.5">
      <c r="A261" s="63">
        <v>40673</v>
      </c>
      <c r="B261" s="86"/>
      <c r="D261" s="87" t="s">
        <v>756</v>
      </c>
      <c r="E261" s="80" t="s">
        <v>443</v>
      </c>
      <c r="F261" s="58"/>
      <c r="G261" s="58">
        <v>54</v>
      </c>
      <c r="H261" s="58">
        <f t="shared" si="8"/>
        <v>54</v>
      </c>
    </row>
    <row r="262" spans="1:8" ht="25.5">
      <c r="A262" s="1">
        <v>40674</v>
      </c>
      <c r="B262" s="78">
        <v>525</v>
      </c>
      <c r="C262" s="86" t="s">
        <v>757</v>
      </c>
      <c r="D262" s="229" t="s">
        <v>758</v>
      </c>
      <c r="E262" s="229" t="s">
        <v>759</v>
      </c>
      <c r="F262" s="58">
        <v>60</v>
      </c>
      <c r="G262" s="58">
        <v>29</v>
      </c>
      <c r="H262" s="58">
        <f t="shared" si="8"/>
        <v>89</v>
      </c>
    </row>
    <row r="263" spans="1:8" ht="25.5">
      <c r="A263" s="1">
        <v>40674</v>
      </c>
      <c r="B263" s="78"/>
      <c r="C263" s="86"/>
      <c r="D263" s="229" t="s">
        <v>760</v>
      </c>
      <c r="E263" s="229" t="s">
        <v>761</v>
      </c>
      <c r="F263" s="58">
        <v>86</v>
      </c>
      <c r="G263" s="58">
        <v>31</v>
      </c>
      <c r="H263" s="58">
        <f t="shared" si="8"/>
        <v>117</v>
      </c>
    </row>
    <row r="264" spans="1:8" ht="12.75">
      <c r="A264" s="1">
        <v>40674</v>
      </c>
      <c r="B264" s="78"/>
      <c r="C264" s="86"/>
      <c r="D264" s="229" t="s">
        <v>762</v>
      </c>
      <c r="E264" s="229" t="s">
        <v>763</v>
      </c>
      <c r="F264" s="58"/>
      <c r="G264" s="58">
        <v>33</v>
      </c>
      <c r="H264" s="58">
        <f t="shared" si="8"/>
        <v>33</v>
      </c>
    </row>
    <row r="265" spans="2:8" ht="12.75">
      <c r="B265" s="78"/>
      <c r="C265" s="84" t="s">
        <v>764</v>
      </c>
      <c r="D265" s="42"/>
      <c r="E265" s="33"/>
      <c r="F265" s="85">
        <f>SUM(F266:F289)</f>
        <v>33</v>
      </c>
      <c r="G265" s="85">
        <f>SUM(G266:G289)</f>
        <v>970</v>
      </c>
      <c r="H265" s="85">
        <f>SUM(H266:H289)</f>
        <v>1003</v>
      </c>
    </row>
    <row r="266" spans="1:8" ht="12.75">
      <c r="A266" s="1">
        <v>40674</v>
      </c>
      <c r="B266" s="78">
        <v>531</v>
      </c>
      <c r="C266" s="86" t="s">
        <v>765</v>
      </c>
      <c r="D266" s="228" t="s">
        <v>766</v>
      </c>
      <c r="E266" s="229" t="s">
        <v>767</v>
      </c>
      <c r="F266" s="97"/>
      <c r="G266" s="97">
        <v>40</v>
      </c>
      <c r="H266" s="231">
        <f aca="true" t="shared" si="9" ref="H266:H289">SUM(F266:G266)</f>
        <v>40</v>
      </c>
    </row>
    <row r="267" spans="1:8" ht="12.75">
      <c r="A267" s="1">
        <v>40674</v>
      </c>
      <c r="B267" s="78"/>
      <c r="C267" s="84"/>
      <c r="D267" s="228" t="s">
        <v>768</v>
      </c>
      <c r="E267" s="229" t="s">
        <v>769</v>
      </c>
      <c r="F267" s="58"/>
      <c r="G267" s="58">
        <v>59</v>
      </c>
      <c r="H267" s="231">
        <f t="shared" si="9"/>
        <v>59</v>
      </c>
    </row>
    <row r="268" spans="1:8" ht="12.75">
      <c r="A268" s="1">
        <v>40674</v>
      </c>
      <c r="B268" s="78"/>
      <c r="C268" s="84"/>
      <c r="D268" s="228" t="s">
        <v>770</v>
      </c>
      <c r="E268" s="229" t="s">
        <v>771</v>
      </c>
      <c r="F268" s="58"/>
      <c r="G268" s="58">
        <v>98</v>
      </c>
      <c r="H268" s="231">
        <f t="shared" si="9"/>
        <v>98</v>
      </c>
    </row>
    <row r="269" spans="1:8" ht="12.75">
      <c r="A269" s="1">
        <v>40674</v>
      </c>
      <c r="B269" s="78"/>
      <c r="C269" s="84"/>
      <c r="D269" s="228" t="s">
        <v>772</v>
      </c>
      <c r="E269" s="229" t="s">
        <v>773</v>
      </c>
      <c r="F269" s="58"/>
      <c r="G269" s="58">
        <v>20</v>
      </c>
      <c r="H269" s="231">
        <f t="shared" si="9"/>
        <v>20</v>
      </c>
    </row>
    <row r="270" spans="1:8" ht="12.75">
      <c r="A270" s="1">
        <v>40674</v>
      </c>
      <c r="B270" s="78"/>
      <c r="C270" s="84"/>
      <c r="D270" s="228" t="s">
        <v>774</v>
      </c>
      <c r="E270" s="229" t="s">
        <v>775</v>
      </c>
      <c r="F270" s="58"/>
      <c r="G270" s="58">
        <v>17</v>
      </c>
      <c r="H270" s="231">
        <f t="shared" si="9"/>
        <v>17</v>
      </c>
    </row>
    <row r="271" spans="1:8" ht="12.75">
      <c r="A271" s="1">
        <v>40674</v>
      </c>
      <c r="B271" s="78"/>
      <c r="C271" s="84"/>
      <c r="D271" s="228" t="s">
        <v>776</v>
      </c>
      <c r="E271" s="229" t="s">
        <v>777</v>
      </c>
      <c r="F271" s="58"/>
      <c r="G271" s="58">
        <v>24</v>
      </c>
      <c r="H271" s="231">
        <f t="shared" si="9"/>
        <v>24</v>
      </c>
    </row>
    <row r="272" spans="1:8" ht="12.75">
      <c r="A272" s="1">
        <v>40674</v>
      </c>
      <c r="B272" s="78"/>
      <c r="C272" s="84"/>
      <c r="D272" s="228" t="s">
        <v>778</v>
      </c>
      <c r="E272" s="229" t="s">
        <v>518</v>
      </c>
      <c r="F272" s="58"/>
      <c r="G272" s="58">
        <v>46</v>
      </c>
      <c r="H272" s="231">
        <f t="shared" si="9"/>
        <v>46</v>
      </c>
    </row>
    <row r="273" spans="1:8" ht="12.75">
      <c r="A273" s="1">
        <v>40674</v>
      </c>
      <c r="B273" s="78">
        <v>532</v>
      </c>
      <c r="C273" s="86" t="s">
        <v>779</v>
      </c>
      <c r="D273" s="228" t="s">
        <v>780</v>
      </c>
      <c r="E273" s="229" t="s">
        <v>781</v>
      </c>
      <c r="F273" s="58"/>
      <c r="G273" s="58">
        <v>37</v>
      </c>
      <c r="H273" s="231">
        <f t="shared" si="9"/>
        <v>37</v>
      </c>
    </row>
    <row r="274" spans="1:8" ht="12.75">
      <c r="A274" s="1">
        <v>40674</v>
      </c>
      <c r="B274" s="78"/>
      <c r="C274" s="86"/>
      <c r="D274" s="228" t="s">
        <v>782</v>
      </c>
      <c r="E274" s="229" t="s">
        <v>783</v>
      </c>
      <c r="F274" s="58"/>
      <c r="G274" s="58">
        <v>25</v>
      </c>
      <c r="H274" s="231">
        <f t="shared" si="9"/>
        <v>25</v>
      </c>
    </row>
    <row r="275" spans="1:8" ht="12.75">
      <c r="A275" s="1">
        <v>40674</v>
      </c>
      <c r="B275" s="78"/>
      <c r="C275" s="86"/>
      <c r="D275" s="228" t="s">
        <v>784</v>
      </c>
      <c r="E275" s="229" t="s">
        <v>785</v>
      </c>
      <c r="F275" s="58"/>
      <c r="G275" s="58">
        <v>46</v>
      </c>
      <c r="H275" s="231">
        <f t="shared" si="9"/>
        <v>46</v>
      </c>
    </row>
    <row r="276" spans="1:8" ht="12.75">
      <c r="A276" s="1">
        <v>40674</v>
      </c>
      <c r="B276" s="78"/>
      <c r="C276" s="86"/>
      <c r="D276" s="228" t="s">
        <v>786</v>
      </c>
      <c r="E276" s="229" t="s">
        <v>787</v>
      </c>
      <c r="F276" s="58"/>
      <c r="G276" s="58">
        <v>13</v>
      </c>
      <c r="H276" s="231">
        <f t="shared" si="9"/>
        <v>13</v>
      </c>
    </row>
    <row r="277" spans="1:8" ht="25.5">
      <c r="A277" s="1">
        <v>40674</v>
      </c>
      <c r="B277" s="78"/>
      <c r="C277" s="86"/>
      <c r="D277" s="228" t="s">
        <v>788</v>
      </c>
      <c r="E277" s="229" t="s">
        <v>789</v>
      </c>
      <c r="F277" s="58"/>
      <c r="G277" s="58">
        <v>63</v>
      </c>
      <c r="H277" s="231">
        <f t="shared" si="9"/>
        <v>63</v>
      </c>
    </row>
    <row r="278" spans="1:8" ht="12.75">
      <c r="A278" s="1">
        <v>40674</v>
      </c>
      <c r="B278" s="78">
        <v>533</v>
      </c>
      <c r="C278" s="86" t="s">
        <v>790</v>
      </c>
      <c r="D278" s="229" t="s">
        <v>791</v>
      </c>
      <c r="E278" s="229" t="s">
        <v>792</v>
      </c>
      <c r="F278" s="58"/>
      <c r="G278" s="58">
        <v>40</v>
      </c>
      <c r="H278" s="231">
        <f t="shared" si="9"/>
        <v>40</v>
      </c>
    </row>
    <row r="279" spans="1:8" ht="12.75">
      <c r="A279" s="1">
        <v>40674</v>
      </c>
      <c r="B279" s="78"/>
      <c r="C279" s="86"/>
      <c r="D279" s="229" t="s">
        <v>793</v>
      </c>
      <c r="E279" s="229" t="s">
        <v>794</v>
      </c>
      <c r="F279" s="58"/>
      <c r="G279" s="58">
        <v>40</v>
      </c>
      <c r="H279" s="231">
        <f t="shared" si="9"/>
        <v>40</v>
      </c>
    </row>
    <row r="280" spans="1:8" ht="12.75">
      <c r="A280" s="1">
        <v>40674</v>
      </c>
      <c r="B280" s="78"/>
      <c r="C280" s="86"/>
      <c r="D280" s="229" t="s">
        <v>795</v>
      </c>
      <c r="E280" s="229" t="s">
        <v>796</v>
      </c>
      <c r="F280" s="58"/>
      <c r="G280" s="58">
        <v>47</v>
      </c>
      <c r="H280" s="231">
        <f t="shared" si="9"/>
        <v>47</v>
      </c>
    </row>
    <row r="281" spans="1:8" ht="12.75">
      <c r="A281" s="1">
        <v>40674</v>
      </c>
      <c r="B281" s="78"/>
      <c r="C281" s="86"/>
      <c r="D281" s="229" t="s">
        <v>797</v>
      </c>
      <c r="E281" s="229" t="s">
        <v>798</v>
      </c>
      <c r="F281" s="58"/>
      <c r="G281" s="58">
        <v>8</v>
      </c>
      <c r="H281" s="231">
        <f t="shared" si="9"/>
        <v>8</v>
      </c>
    </row>
    <row r="282" spans="1:8" ht="12.75">
      <c r="A282" s="1">
        <v>40674</v>
      </c>
      <c r="B282" s="78"/>
      <c r="C282" s="86"/>
      <c r="D282" s="229" t="s">
        <v>799</v>
      </c>
      <c r="E282" s="229" t="s">
        <v>800</v>
      </c>
      <c r="F282" s="58"/>
      <c r="G282" s="58">
        <v>15</v>
      </c>
      <c r="H282" s="231">
        <f t="shared" si="9"/>
        <v>15</v>
      </c>
    </row>
    <row r="283" spans="1:8" ht="12.75">
      <c r="A283" s="1">
        <v>40674</v>
      </c>
      <c r="B283" s="78"/>
      <c r="C283" s="86"/>
      <c r="D283" s="229" t="s">
        <v>801</v>
      </c>
      <c r="E283" s="229" t="s">
        <v>796</v>
      </c>
      <c r="F283" s="58"/>
      <c r="G283" s="58">
        <v>45</v>
      </c>
      <c r="H283" s="231">
        <f t="shared" si="9"/>
        <v>45</v>
      </c>
    </row>
    <row r="284" spans="1:8" ht="12.75">
      <c r="A284" s="1">
        <v>40674</v>
      </c>
      <c r="B284" s="78"/>
      <c r="C284" s="86"/>
      <c r="D284" s="229" t="s">
        <v>802</v>
      </c>
      <c r="E284" s="229" t="s">
        <v>796</v>
      </c>
      <c r="F284" s="58"/>
      <c r="G284" s="58">
        <v>47</v>
      </c>
      <c r="H284" s="231">
        <f t="shared" si="9"/>
        <v>47</v>
      </c>
    </row>
    <row r="285" spans="1:8" ht="12.75">
      <c r="A285" s="1">
        <v>40674</v>
      </c>
      <c r="B285" s="78"/>
      <c r="C285" s="86"/>
      <c r="D285" s="229" t="s">
        <v>803</v>
      </c>
      <c r="E285" s="229" t="s">
        <v>804</v>
      </c>
      <c r="F285" s="58"/>
      <c r="G285" s="58">
        <v>19</v>
      </c>
      <c r="H285" s="231">
        <f t="shared" si="9"/>
        <v>19</v>
      </c>
    </row>
    <row r="286" spans="1:8" ht="25.5">
      <c r="A286" s="1">
        <v>40674</v>
      </c>
      <c r="B286" s="78">
        <v>534</v>
      </c>
      <c r="C286" s="86" t="s">
        <v>805</v>
      </c>
      <c r="D286" s="228" t="s">
        <v>756</v>
      </c>
      <c r="E286" s="229" t="s">
        <v>806</v>
      </c>
      <c r="F286" s="58"/>
      <c r="G286" s="58">
        <v>77</v>
      </c>
      <c r="H286" s="231">
        <f t="shared" si="9"/>
        <v>77</v>
      </c>
    </row>
    <row r="287" spans="1:8" ht="27.75" customHeight="1">
      <c r="A287" s="1">
        <v>40674</v>
      </c>
      <c r="B287" s="227"/>
      <c r="C287" s="95"/>
      <c r="D287" s="228" t="s">
        <v>807</v>
      </c>
      <c r="E287" s="229" t="s">
        <v>808</v>
      </c>
      <c r="F287" s="58"/>
      <c r="G287" s="58">
        <v>19</v>
      </c>
      <c r="H287" s="231">
        <f t="shared" si="9"/>
        <v>19</v>
      </c>
    </row>
    <row r="288" spans="1:8" ht="25.5">
      <c r="A288" s="1">
        <v>40674</v>
      </c>
      <c r="B288" s="78"/>
      <c r="C288" s="86"/>
      <c r="D288" s="228" t="s">
        <v>809</v>
      </c>
      <c r="E288" s="229" t="s">
        <v>810</v>
      </c>
      <c r="F288" s="58"/>
      <c r="G288" s="58">
        <v>93</v>
      </c>
      <c r="H288" s="231">
        <f t="shared" si="9"/>
        <v>93</v>
      </c>
    </row>
    <row r="289" spans="1:8" ht="12.75">
      <c r="A289" s="1">
        <v>40674</v>
      </c>
      <c r="B289" s="78"/>
      <c r="C289" s="86"/>
      <c r="D289" s="228" t="s">
        <v>811</v>
      </c>
      <c r="E289" s="229" t="s">
        <v>812</v>
      </c>
      <c r="F289" s="58">
        <v>33</v>
      </c>
      <c r="G289" s="58">
        <v>32</v>
      </c>
      <c r="H289" s="231">
        <f t="shared" si="9"/>
        <v>65</v>
      </c>
    </row>
    <row r="290" spans="2:8" ht="12.75">
      <c r="B290" s="78"/>
      <c r="C290" s="84" t="s">
        <v>813</v>
      </c>
      <c r="D290" s="40"/>
      <c r="F290" s="85">
        <f>SUM(F291:F309)</f>
        <v>90</v>
      </c>
      <c r="G290" s="85">
        <f>SUM(G291:G309)</f>
        <v>477</v>
      </c>
      <c r="H290" s="85">
        <f>SUM(H291:H309)</f>
        <v>567</v>
      </c>
    </row>
    <row r="291" spans="1:8" ht="12.75">
      <c r="A291" s="1">
        <v>40674</v>
      </c>
      <c r="B291" s="78">
        <v>631</v>
      </c>
      <c r="C291" s="86" t="s">
        <v>814</v>
      </c>
      <c r="D291" s="229" t="s">
        <v>815</v>
      </c>
      <c r="E291" s="229" t="s">
        <v>816</v>
      </c>
      <c r="F291" s="58"/>
      <c r="G291" s="58">
        <v>42</v>
      </c>
      <c r="H291" s="58">
        <f aca="true" t="shared" si="10" ref="H291:H309">SUM(F291:G291)</f>
        <v>42</v>
      </c>
    </row>
    <row r="292" spans="1:8" ht="12.75">
      <c r="A292" s="1">
        <v>40674</v>
      </c>
      <c r="B292" s="78"/>
      <c r="C292" s="84"/>
      <c r="D292" s="229" t="s">
        <v>817</v>
      </c>
      <c r="E292" s="229" t="s">
        <v>818</v>
      </c>
      <c r="F292" s="58"/>
      <c r="G292" s="58">
        <v>25</v>
      </c>
      <c r="H292" s="58">
        <f t="shared" si="10"/>
        <v>25</v>
      </c>
    </row>
    <row r="293" spans="1:8" ht="12.75">
      <c r="A293" s="63">
        <v>40673</v>
      </c>
      <c r="B293" s="78">
        <v>632</v>
      </c>
      <c r="C293" s="86" t="s">
        <v>819</v>
      </c>
      <c r="D293" s="89" t="s">
        <v>820</v>
      </c>
      <c r="E293" s="80" t="s">
        <v>443</v>
      </c>
      <c r="F293" s="58"/>
      <c r="G293" s="58">
        <v>17</v>
      </c>
      <c r="H293" s="58">
        <f t="shared" si="10"/>
        <v>17</v>
      </c>
    </row>
    <row r="294" spans="1:8" ht="25.5">
      <c r="A294" s="1">
        <v>40674</v>
      </c>
      <c r="B294" s="227">
        <v>633</v>
      </c>
      <c r="C294" s="95" t="s">
        <v>821</v>
      </c>
      <c r="D294" s="229" t="s">
        <v>822</v>
      </c>
      <c r="E294" s="229" t="s">
        <v>823</v>
      </c>
      <c r="F294" s="58"/>
      <c r="G294" s="58">
        <v>23</v>
      </c>
      <c r="H294" s="58">
        <f t="shared" si="10"/>
        <v>23</v>
      </c>
    </row>
    <row r="295" spans="1:8" ht="12.75">
      <c r="A295" s="1">
        <v>40674</v>
      </c>
      <c r="B295" s="78"/>
      <c r="C295" s="86"/>
      <c r="D295" s="229" t="s">
        <v>824</v>
      </c>
      <c r="E295" s="229" t="s">
        <v>825</v>
      </c>
      <c r="F295" s="58"/>
      <c r="G295" s="58">
        <v>30</v>
      </c>
      <c r="H295" s="58">
        <f t="shared" si="10"/>
        <v>30</v>
      </c>
    </row>
    <row r="296" spans="1:8" ht="12.75">
      <c r="A296" s="1">
        <v>40674</v>
      </c>
      <c r="B296" s="78"/>
      <c r="C296" s="86"/>
      <c r="D296" s="229" t="s">
        <v>826</v>
      </c>
      <c r="E296" s="229" t="s">
        <v>827</v>
      </c>
      <c r="F296" s="58"/>
      <c r="G296" s="58">
        <v>58</v>
      </c>
      <c r="H296" s="58">
        <f t="shared" si="10"/>
        <v>58</v>
      </c>
    </row>
    <row r="297" spans="1:8" ht="25.5">
      <c r="A297" s="63">
        <v>40673</v>
      </c>
      <c r="B297" s="227"/>
      <c r="C297" s="95"/>
      <c r="D297" s="80" t="s">
        <v>828</v>
      </c>
      <c r="E297" s="80" t="s">
        <v>443</v>
      </c>
      <c r="F297" s="58"/>
      <c r="G297" s="58">
        <v>30</v>
      </c>
      <c r="H297" s="58">
        <f t="shared" si="10"/>
        <v>30</v>
      </c>
    </row>
    <row r="298" spans="1:8" ht="12.75">
      <c r="A298" s="1">
        <v>40674</v>
      </c>
      <c r="B298" s="78">
        <v>634</v>
      </c>
      <c r="C298" s="86" t="s">
        <v>829</v>
      </c>
      <c r="D298" s="229" t="s">
        <v>830</v>
      </c>
      <c r="E298" s="229" t="s">
        <v>831</v>
      </c>
      <c r="F298" s="58"/>
      <c r="G298" s="58">
        <v>17</v>
      </c>
      <c r="H298" s="58">
        <f t="shared" si="10"/>
        <v>17</v>
      </c>
    </row>
    <row r="299" spans="1:8" ht="12.75">
      <c r="A299" s="1">
        <v>40674</v>
      </c>
      <c r="B299" s="78"/>
      <c r="C299" s="86"/>
      <c r="D299" s="229" t="s">
        <v>832</v>
      </c>
      <c r="E299" s="229" t="s">
        <v>497</v>
      </c>
      <c r="F299" s="58"/>
      <c r="G299" s="58">
        <v>24</v>
      </c>
      <c r="H299" s="58">
        <f t="shared" si="10"/>
        <v>24</v>
      </c>
    </row>
    <row r="300" spans="1:8" ht="12.75">
      <c r="A300" s="1">
        <v>40674</v>
      </c>
      <c r="B300" s="78"/>
      <c r="C300" s="86"/>
      <c r="D300" s="229" t="s">
        <v>833</v>
      </c>
      <c r="E300" s="229" t="s">
        <v>497</v>
      </c>
      <c r="F300" s="58"/>
      <c r="G300" s="58">
        <v>18</v>
      </c>
      <c r="H300" s="58">
        <f t="shared" si="10"/>
        <v>18</v>
      </c>
    </row>
    <row r="301" spans="1:8" ht="12.75">
      <c r="A301" s="1">
        <v>40674</v>
      </c>
      <c r="B301" s="78"/>
      <c r="C301" s="86"/>
      <c r="D301" s="229" t="s">
        <v>834</v>
      </c>
      <c r="E301" s="229" t="s">
        <v>497</v>
      </c>
      <c r="F301" s="58"/>
      <c r="G301" s="58">
        <v>17</v>
      </c>
      <c r="H301" s="58">
        <f t="shared" si="10"/>
        <v>17</v>
      </c>
    </row>
    <row r="302" spans="1:8" ht="12.75">
      <c r="A302" s="1">
        <v>40674</v>
      </c>
      <c r="B302" s="78"/>
      <c r="C302" s="86"/>
      <c r="D302" s="229" t="s">
        <v>835</v>
      </c>
      <c r="E302" s="229" t="s">
        <v>497</v>
      </c>
      <c r="F302" s="58"/>
      <c r="G302" s="58">
        <v>7</v>
      </c>
      <c r="H302" s="58">
        <f t="shared" si="10"/>
        <v>7</v>
      </c>
    </row>
    <row r="303" spans="1:8" ht="12.75">
      <c r="A303" s="1">
        <v>40674</v>
      </c>
      <c r="B303" s="78"/>
      <c r="C303" s="86"/>
      <c r="D303" s="229" t="s">
        <v>836</v>
      </c>
      <c r="E303" s="229" t="s">
        <v>497</v>
      </c>
      <c r="F303" s="58"/>
      <c r="G303" s="58">
        <v>13</v>
      </c>
      <c r="H303" s="58">
        <f t="shared" si="10"/>
        <v>13</v>
      </c>
    </row>
    <row r="304" spans="1:8" ht="12.75">
      <c r="A304" s="1">
        <v>40674</v>
      </c>
      <c r="B304" s="78"/>
      <c r="C304" s="86"/>
      <c r="D304" s="229" t="s">
        <v>837</v>
      </c>
      <c r="E304" s="229" t="s">
        <v>838</v>
      </c>
      <c r="F304" s="58"/>
      <c r="G304" s="58">
        <v>24</v>
      </c>
      <c r="H304" s="58">
        <f t="shared" si="10"/>
        <v>24</v>
      </c>
    </row>
    <row r="305" spans="1:8" ht="12.75">
      <c r="A305" s="1">
        <v>40674</v>
      </c>
      <c r="B305" s="78"/>
      <c r="C305" s="86"/>
      <c r="D305" s="229" t="s">
        <v>839</v>
      </c>
      <c r="E305" s="229" t="s">
        <v>497</v>
      </c>
      <c r="F305" s="58"/>
      <c r="G305" s="58">
        <v>21</v>
      </c>
      <c r="H305" s="58">
        <f t="shared" si="10"/>
        <v>21</v>
      </c>
    </row>
    <row r="306" spans="1:8" ht="12.75">
      <c r="A306" s="1">
        <v>40674</v>
      </c>
      <c r="B306" s="78"/>
      <c r="C306" s="86"/>
      <c r="D306" s="229" t="s">
        <v>840</v>
      </c>
      <c r="E306" s="229" t="s">
        <v>497</v>
      </c>
      <c r="F306" s="58"/>
      <c r="G306" s="58">
        <v>23</v>
      </c>
      <c r="H306" s="58">
        <f t="shared" si="10"/>
        <v>23</v>
      </c>
    </row>
    <row r="307" spans="1:8" ht="12.75">
      <c r="A307" s="1">
        <v>40674</v>
      </c>
      <c r="B307" s="78"/>
      <c r="C307" s="86"/>
      <c r="D307" s="89" t="s">
        <v>841</v>
      </c>
      <c r="E307" s="229" t="s">
        <v>842</v>
      </c>
      <c r="F307" s="58">
        <v>90</v>
      </c>
      <c r="G307" s="58"/>
      <c r="H307" s="58">
        <f t="shared" si="10"/>
        <v>90</v>
      </c>
    </row>
    <row r="308" spans="1:8" ht="12.75">
      <c r="A308" s="1">
        <v>40673</v>
      </c>
      <c r="B308" s="78"/>
      <c r="C308" s="86"/>
      <c r="D308" s="89"/>
      <c r="E308" s="80" t="s">
        <v>843</v>
      </c>
      <c r="F308" s="58"/>
      <c r="G308" s="58">
        <v>27</v>
      </c>
      <c r="H308" s="58">
        <f t="shared" si="10"/>
        <v>27</v>
      </c>
    </row>
    <row r="309" spans="1:8" ht="25.5">
      <c r="A309" s="1">
        <v>40674</v>
      </c>
      <c r="B309" s="78">
        <v>635</v>
      </c>
      <c r="C309" s="86" t="s">
        <v>844</v>
      </c>
      <c r="D309" s="229" t="s">
        <v>845</v>
      </c>
      <c r="E309" s="229" t="s">
        <v>846</v>
      </c>
      <c r="F309" s="58"/>
      <c r="G309" s="58">
        <v>61</v>
      </c>
      <c r="H309" s="58">
        <f t="shared" si="10"/>
        <v>61</v>
      </c>
    </row>
    <row r="310" spans="2:8" ht="12.75">
      <c r="B310" s="78"/>
      <c r="C310" s="84" t="s">
        <v>847</v>
      </c>
      <c r="D310" s="42"/>
      <c r="E310" s="33"/>
      <c r="F310" s="85">
        <f>SUM(F311:F366)</f>
        <v>432</v>
      </c>
      <c r="G310" s="85">
        <f>SUM(G311:G366)</f>
        <v>2288</v>
      </c>
      <c r="H310" s="85">
        <f>SUM(H311:H366)</f>
        <v>2720</v>
      </c>
    </row>
    <row r="311" spans="1:8" ht="25.5">
      <c r="A311" s="1">
        <v>40674</v>
      </c>
      <c r="B311" s="78">
        <v>641</v>
      </c>
      <c r="C311" s="86" t="s">
        <v>438</v>
      </c>
      <c r="D311" s="229" t="s">
        <v>848</v>
      </c>
      <c r="E311" s="229" t="s">
        <v>849</v>
      </c>
      <c r="F311" s="88">
        <v>236</v>
      </c>
      <c r="G311" s="58">
        <v>27</v>
      </c>
      <c r="H311" s="58">
        <f aca="true" t="shared" si="11" ref="H311:H342">SUM(F311:G311)</f>
        <v>263</v>
      </c>
    </row>
    <row r="312" spans="1:8" ht="25.5">
      <c r="A312" s="1">
        <v>40674</v>
      </c>
      <c r="B312" s="78"/>
      <c r="C312" s="84"/>
      <c r="D312" s="229" t="s">
        <v>850</v>
      </c>
      <c r="E312" s="229" t="s">
        <v>851</v>
      </c>
      <c r="F312" s="88"/>
      <c r="G312" s="58">
        <v>91</v>
      </c>
      <c r="H312" s="58">
        <f t="shared" si="11"/>
        <v>91</v>
      </c>
    </row>
    <row r="313" spans="1:8" ht="12.75">
      <c r="A313" s="1">
        <v>40674</v>
      </c>
      <c r="B313" s="78"/>
      <c r="C313" s="84"/>
      <c r="D313" s="229" t="s">
        <v>852</v>
      </c>
      <c r="E313" s="229" t="s">
        <v>853</v>
      </c>
      <c r="F313" s="88"/>
      <c r="G313" s="58">
        <v>49</v>
      </c>
      <c r="H313" s="58">
        <f t="shared" si="11"/>
        <v>49</v>
      </c>
    </row>
    <row r="314" spans="1:8" ht="25.5">
      <c r="A314" s="1">
        <v>40674</v>
      </c>
      <c r="B314" s="78"/>
      <c r="C314" s="84"/>
      <c r="D314" s="229" t="s">
        <v>854</v>
      </c>
      <c r="E314" s="229" t="s">
        <v>855</v>
      </c>
      <c r="F314" s="88"/>
      <c r="G314" s="58">
        <v>19</v>
      </c>
      <c r="H314" s="58">
        <f t="shared" si="11"/>
        <v>19</v>
      </c>
    </row>
    <row r="315" spans="1:8" ht="12.75">
      <c r="A315" s="1">
        <v>40674</v>
      </c>
      <c r="B315" s="78"/>
      <c r="C315" s="84"/>
      <c r="D315" s="229" t="s">
        <v>856</v>
      </c>
      <c r="E315" s="229" t="s">
        <v>518</v>
      </c>
      <c r="F315" s="88"/>
      <c r="G315" s="58">
        <v>35</v>
      </c>
      <c r="H315" s="58">
        <f t="shared" si="11"/>
        <v>35</v>
      </c>
    </row>
    <row r="316" spans="1:8" ht="12.75">
      <c r="A316" s="1">
        <v>40674</v>
      </c>
      <c r="B316" s="78"/>
      <c r="C316" s="84"/>
      <c r="D316" s="229" t="s">
        <v>857</v>
      </c>
      <c r="E316" s="229" t="s">
        <v>853</v>
      </c>
      <c r="F316" s="88"/>
      <c r="G316" s="58">
        <v>41</v>
      </c>
      <c r="H316" s="58">
        <f t="shared" si="11"/>
        <v>41</v>
      </c>
    </row>
    <row r="317" spans="1:8" ht="12.75">
      <c r="A317" s="1">
        <v>40674</v>
      </c>
      <c r="B317" s="78"/>
      <c r="C317" s="84"/>
      <c r="D317" s="229" t="s">
        <v>858</v>
      </c>
      <c r="E317" s="229" t="s">
        <v>860</v>
      </c>
      <c r="F317" s="88"/>
      <c r="G317" s="58">
        <v>27</v>
      </c>
      <c r="H317" s="58">
        <f t="shared" si="11"/>
        <v>27</v>
      </c>
    </row>
    <row r="318" spans="1:8" ht="12.75">
      <c r="A318" s="1" t="s">
        <v>861</v>
      </c>
      <c r="B318" s="78"/>
      <c r="C318" s="84"/>
      <c r="D318" s="229" t="s">
        <v>862</v>
      </c>
      <c r="E318" s="229" t="s">
        <v>0</v>
      </c>
      <c r="F318" s="88"/>
      <c r="G318" s="58">
        <v>11</v>
      </c>
      <c r="H318" s="58">
        <f t="shared" si="11"/>
        <v>11</v>
      </c>
    </row>
    <row r="319" spans="1:8" ht="12.75">
      <c r="A319" s="1">
        <v>40674</v>
      </c>
      <c r="B319" s="78"/>
      <c r="C319" s="84"/>
      <c r="D319" s="229" t="s">
        <v>1</v>
      </c>
      <c r="E319" s="229" t="s">
        <v>2</v>
      </c>
      <c r="F319" s="88"/>
      <c r="G319" s="58">
        <v>58</v>
      </c>
      <c r="H319" s="58">
        <f t="shared" si="11"/>
        <v>58</v>
      </c>
    </row>
    <row r="320" spans="1:8" ht="12.75">
      <c r="A320" s="1">
        <v>40674</v>
      </c>
      <c r="B320" s="78"/>
      <c r="C320" s="84"/>
      <c r="D320" s="229" t="s">
        <v>3</v>
      </c>
      <c r="E320" s="229" t="s">
        <v>4</v>
      </c>
      <c r="F320" s="88"/>
      <c r="G320" s="58">
        <v>41</v>
      </c>
      <c r="H320" s="58">
        <f t="shared" si="11"/>
        <v>41</v>
      </c>
    </row>
    <row r="321" spans="1:8" ht="12.75">
      <c r="A321" s="1">
        <v>40674</v>
      </c>
      <c r="B321" s="78"/>
      <c r="C321" s="84"/>
      <c r="D321" s="229" t="s">
        <v>5</v>
      </c>
      <c r="E321" s="229" t="s">
        <v>6</v>
      </c>
      <c r="F321" s="88">
        <v>20</v>
      </c>
      <c r="G321" s="58">
        <v>32</v>
      </c>
      <c r="H321" s="58">
        <f t="shared" si="11"/>
        <v>52</v>
      </c>
    </row>
    <row r="322" spans="1:8" ht="25.5">
      <c r="A322" s="1">
        <v>40674</v>
      </c>
      <c r="B322" s="78"/>
      <c r="C322" s="84"/>
      <c r="D322" s="229" t="s">
        <v>7</v>
      </c>
      <c r="E322" s="229" t="s">
        <v>8</v>
      </c>
      <c r="F322" s="88"/>
      <c r="G322" s="58">
        <v>70</v>
      </c>
      <c r="H322" s="58">
        <f t="shared" si="11"/>
        <v>70</v>
      </c>
    </row>
    <row r="323" spans="1:8" ht="12.75">
      <c r="A323" s="1">
        <v>40674</v>
      </c>
      <c r="B323" s="78"/>
      <c r="C323" s="84"/>
      <c r="D323" s="229" t="s">
        <v>9</v>
      </c>
      <c r="E323" s="229" t="s">
        <v>10</v>
      </c>
      <c r="F323" s="88"/>
      <c r="G323" s="58">
        <v>60</v>
      </c>
      <c r="H323" s="58">
        <f t="shared" si="11"/>
        <v>60</v>
      </c>
    </row>
    <row r="324" spans="1:8" ht="12.75">
      <c r="A324" s="1">
        <v>40674</v>
      </c>
      <c r="B324" s="78"/>
      <c r="C324" s="84"/>
      <c r="D324" s="229" t="s">
        <v>11</v>
      </c>
      <c r="E324" s="229" t="s">
        <v>12</v>
      </c>
      <c r="F324" s="88"/>
      <c r="G324" s="58">
        <v>96</v>
      </c>
      <c r="H324" s="58">
        <f t="shared" si="11"/>
        <v>96</v>
      </c>
    </row>
    <row r="325" spans="1:8" ht="12.75">
      <c r="A325" s="1">
        <v>40674</v>
      </c>
      <c r="B325" s="86"/>
      <c r="D325" s="229" t="s">
        <v>13</v>
      </c>
      <c r="E325" s="229" t="s">
        <v>14</v>
      </c>
      <c r="F325" s="88"/>
      <c r="G325" s="58">
        <v>29</v>
      </c>
      <c r="H325" s="58">
        <f t="shared" si="11"/>
        <v>29</v>
      </c>
    </row>
    <row r="326" spans="1:8" ht="12.75">
      <c r="A326" s="1">
        <v>40674</v>
      </c>
      <c r="B326" s="78"/>
      <c r="C326" s="40"/>
      <c r="D326" s="229" t="s">
        <v>15</v>
      </c>
      <c r="E326" s="229" t="s">
        <v>16</v>
      </c>
      <c r="F326" s="88"/>
      <c r="G326" s="58">
        <v>11</v>
      </c>
      <c r="H326" s="58">
        <f t="shared" si="11"/>
        <v>11</v>
      </c>
    </row>
    <row r="327" spans="1:8" ht="25.5">
      <c r="A327" s="1">
        <v>40674</v>
      </c>
      <c r="B327" s="78">
        <v>642</v>
      </c>
      <c r="C327" s="40" t="s">
        <v>17</v>
      </c>
      <c r="D327" s="229" t="s">
        <v>18</v>
      </c>
      <c r="E327" s="229" t="s">
        <v>19</v>
      </c>
      <c r="F327" s="88"/>
      <c r="G327" s="58">
        <v>78</v>
      </c>
      <c r="H327" s="58">
        <f t="shared" si="11"/>
        <v>78</v>
      </c>
    </row>
    <row r="328" spans="1:8" ht="12.75">
      <c r="A328" s="63">
        <v>40673</v>
      </c>
      <c r="B328" s="78"/>
      <c r="C328" s="40"/>
      <c r="D328" s="89" t="s">
        <v>20</v>
      </c>
      <c r="E328" s="80" t="s">
        <v>443</v>
      </c>
      <c r="F328" s="88"/>
      <c r="G328" s="58">
        <v>45</v>
      </c>
      <c r="H328" s="58">
        <f t="shared" si="11"/>
        <v>45</v>
      </c>
    </row>
    <row r="329" spans="1:8" ht="12.75">
      <c r="A329" s="1">
        <v>40674</v>
      </c>
      <c r="B329" s="78">
        <v>643</v>
      </c>
      <c r="C329" s="40" t="s">
        <v>21</v>
      </c>
      <c r="D329" s="229" t="s">
        <v>22</v>
      </c>
      <c r="E329" s="229" t="s">
        <v>23</v>
      </c>
      <c r="F329" s="88"/>
      <c r="G329" s="58">
        <v>51</v>
      </c>
      <c r="H329" s="58">
        <f t="shared" si="11"/>
        <v>51</v>
      </c>
    </row>
    <row r="330" spans="1:8" ht="12.75">
      <c r="A330" s="1">
        <v>40674</v>
      </c>
      <c r="B330" s="78"/>
      <c r="C330" s="40"/>
      <c r="D330" s="229" t="s">
        <v>24</v>
      </c>
      <c r="E330" s="229" t="s">
        <v>25</v>
      </c>
      <c r="F330" s="88"/>
      <c r="G330" s="58">
        <v>75</v>
      </c>
      <c r="H330" s="58">
        <f t="shared" si="11"/>
        <v>75</v>
      </c>
    </row>
    <row r="331" spans="1:8" ht="12.75">
      <c r="A331" s="1">
        <v>40674</v>
      </c>
      <c r="B331" s="78"/>
      <c r="C331" s="40"/>
      <c r="D331" s="229" t="s">
        <v>26</v>
      </c>
      <c r="E331" s="229" t="s">
        <v>27</v>
      </c>
      <c r="F331" s="88"/>
      <c r="G331" s="58">
        <v>98</v>
      </c>
      <c r="H331" s="58">
        <f t="shared" si="11"/>
        <v>98</v>
      </c>
    </row>
    <row r="332" spans="1:8" ht="12.75">
      <c r="A332" s="1">
        <v>40674</v>
      </c>
      <c r="B332" s="78"/>
      <c r="C332" s="40"/>
      <c r="D332" s="229" t="s">
        <v>28</v>
      </c>
      <c r="E332" s="229" t="s">
        <v>29</v>
      </c>
      <c r="F332" s="88"/>
      <c r="G332" s="58">
        <v>28</v>
      </c>
      <c r="H332" s="58">
        <f t="shared" si="11"/>
        <v>28</v>
      </c>
    </row>
    <row r="333" spans="1:8" ht="12.75">
      <c r="A333" s="1">
        <v>40674</v>
      </c>
      <c r="B333" s="78"/>
      <c r="C333" s="40"/>
      <c r="D333" s="229" t="s">
        <v>30</v>
      </c>
      <c r="E333" s="229" t="s">
        <v>497</v>
      </c>
      <c r="F333" s="88"/>
      <c r="G333" s="58">
        <v>24</v>
      </c>
      <c r="H333" s="58">
        <f t="shared" si="11"/>
        <v>24</v>
      </c>
    </row>
    <row r="334" spans="1:8" ht="12.75">
      <c r="A334" s="1">
        <v>40674</v>
      </c>
      <c r="B334" s="78"/>
      <c r="C334" s="40"/>
      <c r="D334" s="229" t="s">
        <v>31</v>
      </c>
      <c r="E334" s="229" t="s">
        <v>32</v>
      </c>
      <c r="F334" s="88"/>
      <c r="G334" s="58">
        <v>10</v>
      </c>
      <c r="H334" s="58">
        <f t="shared" si="11"/>
        <v>10</v>
      </c>
    </row>
    <row r="335" spans="1:8" ht="12.75">
      <c r="A335" s="1">
        <v>40674</v>
      </c>
      <c r="B335" s="78"/>
      <c r="C335" s="40"/>
      <c r="D335" s="229" t="s">
        <v>33</v>
      </c>
      <c r="E335" s="229" t="s">
        <v>34</v>
      </c>
      <c r="F335" s="88"/>
      <c r="G335" s="58">
        <v>15</v>
      </c>
      <c r="H335" s="58">
        <f t="shared" si="11"/>
        <v>15</v>
      </c>
    </row>
    <row r="336" spans="1:8" ht="12.75">
      <c r="A336" s="1">
        <v>40674</v>
      </c>
      <c r="B336" s="78">
        <v>644</v>
      </c>
      <c r="C336" s="40" t="s">
        <v>35</v>
      </c>
      <c r="D336" s="229" t="s">
        <v>36</v>
      </c>
      <c r="E336" s="229" t="s">
        <v>37</v>
      </c>
      <c r="F336" s="88"/>
      <c r="G336" s="58">
        <v>32</v>
      </c>
      <c r="H336" s="58">
        <f t="shared" si="11"/>
        <v>32</v>
      </c>
    </row>
    <row r="337" spans="1:8" ht="25.5">
      <c r="A337" s="1">
        <v>40674</v>
      </c>
      <c r="B337" s="78"/>
      <c r="C337" s="40"/>
      <c r="D337" s="229" t="s">
        <v>38</v>
      </c>
      <c r="E337" s="229" t="s">
        <v>39</v>
      </c>
      <c r="F337" s="88">
        <v>176</v>
      </c>
      <c r="G337" s="58">
        <v>89</v>
      </c>
      <c r="H337" s="58">
        <f t="shared" si="11"/>
        <v>265</v>
      </c>
    </row>
    <row r="338" spans="1:8" ht="12.75">
      <c r="A338" s="1">
        <v>40674</v>
      </c>
      <c r="B338" s="78"/>
      <c r="C338" s="40"/>
      <c r="D338" s="229" t="s">
        <v>40</v>
      </c>
      <c r="E338" s="229" t="s">
        <v>2</v>
      </c>
      <c r="F338" s="88"/>
      <c r="G338" s="58">
        <v>43</v>
      </c>
      <c r="H338" s="58">
        <f t="shared" si="11"/>
        <v>43</v>
      </c>
    </row>
    <row r="339" spans="1:8" ht="12.75">
      <c r="A339" s="1">
        <v>40674</v>
      </c>
      <c r="B339" s="78"/>
      <c r="C339" s="40"/>
      <c r="D339" s="229" t="s">
        <v>41</v>
      </c>
      <c r="E339" s="229" t="s">
        <v>42</v>
      </c>
      <c r="F339" s="88"/>
      <c r="G339" s="58">
        <v>34</v>
      </c>
      <c r="H339" s="58">
        <f t="shared" si="11"/>
        <v>34</v>
      </c>
    </row>
    <row r="340" spans="1:8" ht="25.5">
      <c r="A340" s="1">
        <v>40674</v>
      </c>
      <c r="B340" s="78"/>
      <c r="C340" s="40"/>
      <c r="D340" s="229" t="s">
        <v>43</v>
      </c>
      <c r="E340" s="229" t="s">
        <v>44</v>
      </c>
      <c r="F340" s="88"/>
      <c r="G340" s="58">
        <v>61</v>
      </c>
      <c r="H340" s="58">
        <f t="shared" si="11"/>
        <v>61</v>
      </c>
    </row>
    <row r="341" spans="1:8" ht="12.75">
      <c r="A341" s="1">
        <v>40674</v>
      </c>
      <c r="B341" s="78"/>
      <c r="C341" s="40"/>
      <c r="D341" s="229" t="s">
        <v>45</v>
      </c>
      <c r="E341" s="229" t="s">
        <v>46</v>
      </c>
      <c r="F341" s="88"/>
      <c r="G341" s="58">
        <v>45</v>
      </c>
      <c r="H341" s="58">
        <f t="shared" si="11"/>
        <v>45</v>
      </c>
    </row>
    <row r="342" spans="1:8" ht="12.75">
      <c r="A342" s="1">
        <v>40674</v>
      </c>
      <c r="B342" s="78"/>
      <c r="C342" s="40"/>
      <c r="D342" s="229" t="s">
        <v>47</v>
      </c>
      <c r="E342" s="229" t="s">
        <v>497</v>
      </c>
      <c r="F342" s="88"/>
      <c r="G342" s="58">
        <v>44</v>
      </c>
      <c r="H342" s="58">
        <f t="shared" si="11"/>
        <v>44</v>
      </c>
    </row>
    <row r="343" spans="1:8" ht="12.75">
      <c r="A343" s="1">
        <v>40674</v>
      </c>
      <c r="B343" s="78"/>
      <c r="C343" s="40"/>
      <c r="D343" s="229" t="s">
        <v>48</v>
      </c>
      <c r="E343" s="229" t="s">
        <v>49</v>
      </c>
      <c r="F343" s="88"/>
      <c r="G343" s="58">
        <v>49</v>
      </c>
      <c r="H343" s="58">
        <f aca="true" t="shared" si="12" ref="H343:H366">SUM(F343:G343)</f>
        <v>49</v>
      </c>
    </row>
    <row r="344" spans="1:8" ht="12.75">
      <c r="A344" s="1">
        <v>40674</v>
      </c>
      <c r="B344" s="78"/>
      <c r="C344" s="40"/>
      <c r="D344" s="229" t="s">
        <v>50</v>
      </c>
      <c r="E344" s="229" t="s">
        <v>657</v>
      </c>
      <c r="F344" s="88"/>
      <c r="G344" s="58">
        <v>25</v>
      </c>
      <c r="H344" s="58">
        <f t="shared" si="12"/>
        <v>25</v>
      </c>
    </row>
    <row r="345" spans="1:8" ht="12.75">
      <c r="A345" s="1">
        <v>40674</v>
      </c>
      <c r="B345" s="78"/>
      <c r="C345" s="40"/>
      <c r="D345" s="229" t="s">
        <v>51</v>
      </c>
      <c r="E345" s="229" t="s">
        <v>52</v>
      </c>
      <c r="F345" s="88"/>
      <c r="G345" s="58">
        <v>30</v>
      </c>
      <c r="H345" s="58">
        <f t="shared" si="12"/>
        <v>30</v>
      </c>
    </row>
    <row r="346" spans="1:8" ht="12.75">
      <c r="A346" s="1">
        <v>40674</v>
      </c>
      <c r="B346" s="78"/>
      <c r="C346" s="40"/>
      <c r="D346" s="229" t="s">
        <v>53</v>
      </c>
      <c r="E346" s="229" t="s">
        <v>518</v>
      </c>
      <c r="F346" s="88"/>
      <c r="G346" s="58">
        <v>69</v>
      </c>
      <c r="H346" s="58">
        <f t="shared" si="12"/>
        <v>69</v>
      </c>
    </row>
    <row r="347" spans="1:8" ht="12.75">
      <c r="A347" s="1">
        <v>40674</v>
      </c>
      <c r="B347" s="78"/>
      <c r="C347" s="40"/>
      <c r="D347" s="229" t="s">
        <v>54</v>
      </c>
      <c r="E347" s="229" t="s">
        <v>55</v>
      </c>
      <c r="F347" s="88"/>
      <c r="G347" s="58">
        <v>40</v>
      </c>
      <c r="H347" s="58">
        <f t="shared" si="12"/>
        <v>40</v>
      </c>
    </row>
    <row r="348" spans="1:8" ht="38.25">
      <c r="A348" s="1">
        <v>40674</v>
      </c>
      <c r="B348" s="78"/>
      <c r="C348" s="40"/>
      <c r="D348" s="229" t="s">
        <v>645</v>
      </c>
      <c r="E348" s="229" t="s">
        <v>56</v>
      </c>
      <c r="F348" s="88"/>
      <c r="G348" s="58">
        <v>48</v>
      </c>
      <c r="H348" s="58">
        <f t="shared" si="12"/>
        <v>48</v>
      </c>
    </row>
    <row r="349" spans="1:8" ht="12.75">
      <c r="A349" s="1">
        <v>40674</v>
      </c>
      <c r="B349" s="78">
        <v>645</v>
      </c>
      <c r="C349" s="40" t="s">
        <v>57</v>
      </c>
      <c r="D349" s="232" t="s">
        <v>58</v>
      </c>
      <c r="E349" s="229" t="s">
        <v>59</v>
      </c>
      <c r="F349" s="98"/>
      <c r="G349" s="98">
        <v>62</v>
      </c>
      <c r="H349" s="58">
        <f t="shared" si="12"/>
        <v>62</v>
      </c>
    </row>
    <row r="350" spans="1:8" ht="25.5">
      <c r="A350" s="1">
        <v>40674</v>
      </c>
      <c r="B350" s="78"/>
      <c r="C350" s="40"/>
      <c r="D350" s="229" t="s">
        <v>60</v>
      </c>
      <c r="E350" s="229" t="s">
        <v>61</v>
      </c>
      <c r="F350" s="98"/>
      <c r="G350" s="98">
        <v>28</v>
      </c>
      <c r="H350" s="58">
        <f t="shared" si="12"/>
        <v>28</v>
      </c>
    </row>
    <row r="351" spans="1:8" ht="12.75">
      <c r="A351" s="1">
        <v>40674</v>
      </c>
      <c r="B351" s="78"/>
      <c r="C351" s="40"/>
      <c r="D351" s="229" t="s">
        <v>62</v>
      </c>
      <c r="E351" s="229" t="s">
        <v>63</v>
      </c>
      <c r="F351" s="88"/>
      <c r="G351" s="98">
        <v>40</v>
      </c>
      <c r="H351" s="58">
        <f t="shared" si="12"/>
        <v>40</v>
      </c>
    </row>
    <row r="352" spans="1:8" ht="12.75">
      <c r="A352" s="1">
        <v>40674</v>
      </c>
      <c r="B352" s="78"/>
      <c r="C352" s="40"/>
      <c r="D352" s="229" t="s">
        <v>64</v>
      </c>
      <c r="E352" s="229" t="s">
        <v>65</v>
      </c>
      <c r="F352" s="88"/>
      <c r="G352" s="98">
        <v>45</v>
      </c>
      <c r="H352" s="58">
        <f t="shared" si="12"/>
        <v>45</v>
      </c>
    </row>
    <row r="353" spans="1:8" ht="12.75">
      <c r="A353" s="1">
        <v>40674</v>
      </c>
      <c r="B353" s="78"/>
      <c r="C353" s="40"/>
      <c r="D353" s="229" t="s">
        <v>66</v>
      </c>
      <c r="E353" s="229" t="s">
        <v>67</v>
      </c>
      <c r="F353" s="88"/>
      <c r="G353" s="98">
        <v>40</v>
      </c>
      <c r="H353" s="58">
        <f t="shared" si="12"/>
        <v>40</v>
      </c>
    </row>
    <row r="354" spans="1:8" ht="12.75">
      <c r="A354" s="1">
        <v>40674</v>
      </c>
      <c r="B354" s="78"/>
      <c r="C354" s="40"/>
      <c r="D354" s="229" t="s">
        <v>68</v>
      </c>
      <c r="E354" s="229" t="s">
        <v>69</v>
      </c>
      <c r="F354" s="88"/>
      <c r="G354" s="98">
        <v>27</v>
      </c>
      <c r="H354" s="58">
        <f t="shared" si="12"/>
        <v>27</v>
      </c>
    </row>
    <row r="355" spans="1:8" ht="12.75">
      <c r="A355" s="1">
        <v>40674</v>
      </c>
      <c r="B355" s="78"/>
      <c r="C355" s="40"/>
      <c r="D355" s="229" t="s">
        <v>70</v>
      </c>
      <c r="E355" s="229" t="s">
        <v>71</v>
      </c>
      <c r="F355" s="88"/>
      <c r="G355" s="98">
        <v>37</v>
      </c>
      <c r="H355" s="58">
        <f t="shared" si="12"/>
        <v>37</v>
      </c>
    </row>
    <row r="356" spans="1:8" ht="12.75">
      <c r="A356" s="1">
        <v>40674</v>
      </c>
      <c r="B356" s="78"/>
      <c r="C356" s="40"/>
      <c r="D356" s="229" t="s">
        <v>72</v>
      </c>
      <c r="E356" s="229" t="s">
        <v>497</v>
      </c>
      <c r="F356" s="88"/>
      <c r="G356" s="98">
        <v>61</v>
      </c>
      <c r="H356" s="58">
        <f t="shared" si="12"/>
        <v>61</v>
      </c>
    </row>
    <row r="357" spans="1:8" ht="12.75">
      <c r="A357" s="1">
        <v>40674</v>
      </c>
      <c r="B357" s="78"/>
      <c r="C357" s="40"/>
      <c r="D357" s="229" t="s">
        <v>73</v>
      </c>
      <c r="E357" s="229" t="s">
        <v>497</v>
      </c>
      <c r="F357" s="88"/>
      <c r="G357" s="98">
        <v>17</v>
      </c>
      <c r="H357" s="58">
        <f t="shared" si="12"/>
        <v>17</v>
      </c>
    </row>
    <row r="358" spans="1:8" ht="12.75">
      <c r="A358" s="1">
        <v>40674</v>
      </c>
      <c r="B358" s="78"/>
      <c r="C358" s="40"/>
      <c r="D358" s="229" t="s">
        <v>74</v>
      </c>
      <c r="E358" s="229" t="s">
        <v>75</v>
      </c>
      <c r="F358" s="88"/>
      <c r="G358" s="98">
        <v>7</v>
      </c>
      <c r="H358" s="58">
        <f t="shared" si="12"/>
        <v>7</v>
      </c>
    </row>
    <row r="359" spans="1:8" ht="12.75">
      <c r="A359" s="1">
        <v>40674</v>
      </c>
      <c r="B359" s="78">
        <v>646</v>
      </c>
      <c r="C359" s="40" t="s">
        <v>76</v>
      </c>
      <c r="D359" s="229" t="s">
        <v>77</v>
      </c>
      <c r="E359" s="229" t="s">
        <v>78</v>
      </c>
      <c r="F359" s="88"/>
      <c r="G359" s="98">
        <v>30</v>
      </c>
      <c r="H359" s="58">
        <f t="shared" si="12"/>
        <v>30</v>
      </c>
    </row>
    <row r="360" spans="1:8" ht="25.5">
      <c r="A360" s="1">
        <v>40674</v>
      </c>
      <c r="B360" s="78"/>
      <c r="C360" s="40"/>
      <c r="D360" s="229" t="s">
        <v>79</v>
      </c>
      <c r="E360" s="229" t="s">
        <v>80</v>
      </c>
      <c r="F360" s="88"/>
      <c r="G360" s="98">
        <v>13</v>
      </c>
      <c r="H360" s="58">
        <f t="shared" si="12"/>
        <v>13</v>
      </c>
    </row>
    <row r="361" spans="1:8" ht="25.5">
      <c r="A361" s="1">
        <v>40674</v>
      </c>
      <c r="B361" s="78">
        <v>647</v>
      </c>
      <c r="C361" s="40" t="s">
        <v>81</v>
      </c>
      <c r="D361" s="229" t="s">
        <v>82</v>
      </c>
      <c r="E361" s="229" t="s">
        <v>83</v>
      </c>
      <c r="F361" s="88"/>
      <c r="G361" s="99">
        <v>43</v>
      </c>
      <c r="H361" s="58">
        <f t="shared" si="12"/>
        <v>43</v>
      </c>
    </row>
    <row r="362" spans="1:8" ht="12.75">
      <c r="A362" s="1">
        <v>40674</v>
      </c>
      <c r="B362" s="78"/>
      <c r="C362" s="79"/>
      <c r="D362" s="229" t="s">
        <v>84</v>
      </c>
      <c r="E362" s="229" t="s">
        <v>85</v>
      </c>
      <c r="F362" s="88"/>
      <c r="G362" s="99">
        <v>35</v>
      </c>
      <c r="H362" s="58">
        <f t="shared" si="12"/>
        <v>35</v>
      </c>
    </row>
    <row r="363" spans="1:8" ht="12.75">
      <c r="A363" s="1">
        <v>40674</v>
      </c>
      <c r="B363" s="78"/>
      <c r="C363" s="79"/>
      <c r="D363" s="229" t="s">
        <v>86</v>
      </c>
      <c r="E363" s="229" t="s">
        <v>85</v>
      </c>
      <c r="F363" s="88"/>
      <c r="G363" s="99">
        <v>9</v>
      </c>
      <c r="H363" s="58">
        <f t="shared" si="12"/>
        <v>9</v>
      </c>
    </row>
    <row r="364" spans="1:8" ht="12.75">
      <c r="A364" s="1">
        <v>40674</v>
      </c>
      <c r="B364" s="78"/>
      <c r="C364" s="79"/>
      <c r="D364" s="229" t="s">
        <v>87</v>
      </c>
      <c r="E364" s="229" t="s">
        <v>85</v>
      </c>
      <c r="F364" s="88"/>
      <c r="G364" s="99">
        <v>9</v>
      </c>
      <c r="H364" s="58">
        <f t="shared" si="12"/>
        <v>9</v>
      </c>
    </row>
    <row r="365" spans="1:8" ht="12.75">
      <c r="A365" s="1">
        <v>40674</v>
      </c>
      <c r="B365" s="78"/>
      <c r="C365" s="79"/>
      <c r="D365" s="229" t="s">
        <v>88</v>
      </c>
      <c r="E365" s="229" t="s">
        <v>89</v>
      </c>
      <c r="F365" s="88"/>
      <c r="G365" s="99">
        <v>12</v>
      </c>
      <c r="H365" s="58">
        <f t="shared" si="12"/>
        <v>12</v>
      </c>
    </row>
    <row r="366" spans="1:8" ht="12.75">
      <c r="A366" s="1">
        <v>40674</v>
      </c>
      <c r="B366" s="78"/>
      <c r="D366" s="229" t="s">
        <v>90</v>
      </c>
      <c r="E366" s="229" t="s">
        <v>91</v>
      </c>
      <c r="F366" s="100"/>
      <c r="G366" s="101">
        <v>43</v>
      </c>
      <c r="H366" s="101">
        <f t="shared" si="12"/>
        <v>43</v>
      </c>
    </row>
    <row r="367" spans="2:8" ht="12.75">
      <c r="B367" s="78"/>
      <c r="C367" s="84" t="s">
        <v>92</v>
      </c>
      <c r="D367" s="42"/>
      <c r="E367" s="33"/>
      <c r="F367" s="102">
        <f>SUM(F368:F385)</f>
        <v>199</v>
      </c>
      <c r="G367" s="102">
        <f>SUM(G368:G385)</f>
        <v>1012.77</v>
      </c>
      <c r="H367" s="102">
        <f>SUM(H368:H385)</f>
        <v>1211.77</v>
      </c>
    </row>
    <row r="368" spans="1:8" ht="25.5">
      <c r="A368" s="1">
        <v>40674</v>
      </c>
      <c r="B368" s="78">
        <v>712</v>
      </c>
      <c r="C368" s="86" t="s">
        <v>93</v>
      </c>
      <c r="D368" s="229" t="s">
        <v>94</v>
      </c>
      <c r="E368" s="229" t="s">
        <v>95</v>
      </c>
      <c r="F368" s="58"/>
      <c r="G368" s="58">
        <v>75</v>
      </c>
      <c r="H368" s="58">
        <f aca="true" t="shared" si="13" ref="H368:H385">SUM(F368:G368)</f>
        <v>75</v>
      </c>
    </row>
    <row r="369" spans="1:8" ht="12.75">
      <c r="A369" s="1">
        <v>40674</v>
      </c>
      <c r="B369" s="78"/>
      <c r="C369" s="74"/>
      <c r="D369" s="229" t="s">
        <v>96</v>
      </c>
      <c r="E369" s="229" t="s">
        <v>464</v>
      </c>
      <c r="F369" s="58"/>
      <c r="G369" s="58">
        <v>57</v>
      </c>
      <c r="H369" s="58">
        <f t="shared" si="13"/>
        <v>57</v>
      </c>
    </row>
    <row r="370" spans="1:8" ht="25.5">
      <c r="A370" s="1">
        <v>40674</v>
      </c>
      <c r="B370" s="78"/>
      <c r="C370" s="74"/>
      <c r="D370" s="229" t="s">
        <v>97</v>
      </c>
      <c r="E370" s="229" t="s">
        <v>98</v>
      </c>
      <c r="F370" s="58"/>
      <c r="G370" s="58">
        <v>83</v>
      </c>
      <c r="H370" s="58">
        <f t="shared" si="13"/>
        <v>83</v>
      </c>
    </row>
    <row r="371" spans="1:8" ht="12.75">
      <c r="A371" s="1">
        <v>40674</v>
      </c>
      <c r="B371" s="78"/>
      <c r="C371" s="74"/>
      <c r="D371" s="229" t="s">
        <v>99</v>
      </c>
      <c r="E371" s="229" t="s">
        <v>100</v>
      </c>
      <c r="F371" s="58"/>
      <c r="G371" s="58">
        <v>35</v>
      </c>
      <c r="H371" s="58">
        <f t="shared" si="13"/>
        <v>35</v>
      </c>
    </row>
    <row r="372" spans="1:8" ht="12.75">
      <c r="A372" s="1">
        <v>40674</v>
      </c>
      <c r="B372" s="86"/>
      <c r="D372" s="229" t="s">
        <v>101</v>
      </c>
      <c r="E372" s="229" t="s">
        <v>102</v>
      </c>
      <c r="F372" s="98"/>
      <c r="G372" s="58">
        <v>43</v>
      </c>
      <c r="H372" s="58">
        <f t="shared" si="13"/>
        <v>43</v>
      </c>
    </row>
    <row r="373" spans="1:8" ht="12.75">
      <c r="A373" s="1">
        <v>40674</v>
      </c>
      <c r="B373" s="86"/>
      <c r="D373" s="229" t="s">
        <v>103</v>
      </c>
      <c r="E373" s="229" t="s">
        <v>104</v>
      </c>
      <c r="F373" s="98"/>
      <c r="G373" s="58">
        <v>43</v>
      </c>
      <c r="H373" s="58">
        <f t="shared" si="13"/>
        <v>43</v>
      </c>
    </row>
    <row r="374" spans="1:8" ht="12.75">
      <c r="A374" s="63">
        <v>40674</v>
      </c>
      <c r="B374" s="78">
        <v>713</v>
      </c>
      <c r="C374" s="92" t="s">
        <v>105</v>
      </c>
      <c r="D374" s="229" t="s">
        <v>106</v>
      </c>
      <c r="E374" s="229" t="s">
        <v>107</v>
      </c>
      <c r="F374" s="88">
        <v>86</v>
      </c>
      <c r="G374" s="58">
        <v>170</v>
      </c>
      <c r="H374" s="58">
        <f t="shared" si="13"/>
        <v>256</v>
      </c>
    </row>
    <row r="375" spans="1:8" ht="12.75">
      <c r="A375" s="63">
        <v>40673</v>
      </c>
      <c r="B375" s="78">
        <v>714</v>
      </c>
      <c r="C375" s="40" t="s">
        <v>108</v>
      </c>
      <c r="D375" s="89" t="s">
        <v>109</v>
      </c>
      <c r="E375" s="80" t="s">
        <v>443</v>
      </c>
      <c r="F375" s="88"/>
      <c r="G375" s="58">
        <v>81</v>
      </c>
      <c r="H375" s="58">
        <f t="shared" si="13"/>
        <v>81</v>
      </c>
    </row>
    <row r="376" spans="1:8" ht="12.75">
      <c r="A376" s="63">
        <v>40674</v>
      </c>
      <c r="B376" s="78"/>
      <c r="C376" s="40"/>
      <c r="D376" s="229"/>
      <c r="E376" s="229" t="s">
        <v>110</v>
      </c>
      <c r="F376" s="88"/>
      <c r="G376" s="58">
        <v>148</v>
      </c>
      <c r="H376" s="58">
        <f t="shared" si="13"/>
        <v>148</v>
      </c>
    </row>
    <row r="377" spans="1:8" ht="25.5">
      <c r="A377" s="63">
        <v>40674</v>
      </c>
      <c r="B377" s="78"/>
      <c r="C377" s="79"/>
      <c r="D377" s="229"/>
      <c r="E377" s="229" t="s">
        <v>111</v>
      </c>
      <c r="F377" s="88">
        <v>113</v>
      </c>
      <c r="G377" s="58"/>
      <c r="H377" s="58">
        <f t="shared" si="13"/>
        <v>113</v>
      </c>
    </row>
    <row r="378" spans="1:8" ht="12.75">
      <c r="A378" s="63">
        <v>40674</v>
      </c>
      <c r="B378" s="86"/>
      <c r="D378" s="229" t="s">
        <v>112</v>
      </c>
      <c r="E378" s="229" t="s">
        <v>113</v>
      </c>
      <c r="F378" s="88"/>
      <c r="G378" s="58">
        <v>40</v>
      </c>
      <c r="H378" s="58">
        <f t="shared" si="13"/>
        <v>40</v>
      </c>
    </row>
    <row r="379" spans="1:8" ht="25.5">
      <c r="A379" s="63">
        <v>40674</v>
      </c>
      <c r="B379" s="227">
        <v>715</v>
      </c>
      <c r="C379" s="39" t="s">
        <v>114</v>
      </c>
      <c r="D379" s="229" t="s">
        <v>115</v>
      </c>
      <c r="E379" s="229" t="s">
        <v>116</v>
      </c>
      <c r="F379" s="88"/>
      <c r="G379" s="58">
        <v>87</v>
      </c>
      <c r="H379" s="58">
        <f t="shared" si="13"/>
        <v>87</v>
      </c>
    </row>
    <row r="380" spans="1:8" ht="12.75">
      <c r="A380" s="63">
        <v>40674</v>
      </c>
      <c r="B380" s="78"/>
      <c r="C380" s="40"/>
      <c r="D380" s="229" t="s">
        <v>117</v>
      </c>
      <c r="E380" s="229" t="s">
        <v>118</v>
      </c>
      <c r="F380" s="88"/>
      <c r="G380" s="58">
        <v>24</v>
      </c>
      <c r="H380" s="58">
        <f t="shared" si="13"/>
        <v>24</v>
      </c>
    </row>
    <row r="381" spans="1:8" ht="12.75">
      <c r="A381" s="63">
        <v>40674</v>
      </c>
      <c r="B381" s="78"/>
      <c r="C381" s="40"/>
      <c r="D381" s="229" t="s">
        <v>119</v>
      </c>
      <c r="E381" s="229" t="s">
        <v>120</v>
      </c>
      <c r="F381" s="88"/>
      <c r="G381" s="58">
        <v>24</v>
      </c>
      <c r="H381" s="58">
        <f t="shared" si="13"/>
        <v>24</v>
      </c>
    </row>
    <row r="382" spans="1:8" ht="12.75">
      <c r="A382" s="63">
        <v>40674</v>
      </c>
      <c r="B382" s="78"/>
      <c r="C382" s="40"/>
      <c r="D382" s="229" t="s">
        <v>121</v>
      </c>
      <c r="E382" s="229" t="s">
        <v>122</v>
      </c>
      <c r="F382" s="88"/>
      <c r="G382" s="58">
        <v>22</v>
      </c>
      <c r="H382" s="58">
        <f t="shared" si="13"/>
        <v>22</v>
      </c>
    </row>
    <row r="383" spans="1:8" ht="12.75">
      <c r="A383" s="63">
        <v>40674</v>
      </c>
      <c r="B383" s="78"/>
      <c r="C383" s="40"/>
      <c r="D383" s="229" t="s">
        <v>123</v>
      </c>
      <c r="E383" s="229" t="s">
        <v>124</v>
      </c>
      <c r="F383" s="88"/>
      <c r="G383" s="58">
        <f>22-0.23</f>
        <v>21.77</v>
      </c>
      <c r="H383" s="58">
        <f t="shared" si="13"/>
        <v>21.77</v>
      </c>
    </row>
    <row r="384" spans="1:8" ht="12.75">
      <c r="A384" s="63">
        <v>40674</v>
      </c>
      <c r="B384" s="78"/>
      <c r="C384" s="40"/>
      <c r="D384" s="229" t="s">
        <v>125</v>
      </c>
      <c r="E384" s="229" t="s">
        <v>126</v>
      </c>
      <c r="F384" s="88"/>
      <c r="G384" s="58">
        <v>24</v>
      </c>
      <c r="H384" s="58">
        <f t="shared" si="13"/>
        <v>24</v>
      </c>
    </row>
    <row r="385" spans="1:8" ht="12.75">
      <c r="A385" s="63">
        <v>40673</v>
      </c>
      <c r="B385" s="78"/>
      <c r="C385" s="40"/>
      <c r="D385" s="89" t="s">
        <v>127</v>
      </c>
      <c r="E385" s="80" t="s">
        <v>443</v>
      </c>
      <c r="F385" s="100"/>
      <c r="G385" s="101">
        <v>35</v>
      </c>
      <c r="H385" s="101">
        <f t="shared" si="13"/>
        <v>35</v>
      </c>
    </row>
    <row r="386" spans="2:10" ht="12.75">
      <c r="B386" s="78"/>
      <c r="C386" s="84" t="s">
        <v>128</v>
      </c>
      <c r="D386" s="42"/>
      <c r="E386" s="35"/>
      <c r="F386" s="102">
        <f>SUM(F387:F417)</f>
        <v>522</v>
      </c>
      <c r="G386" s="102">
        <f>SUM(G387:G417)</f>
        <v>830</v>
      </c>
      <c r="H386" s="102">
        <f>SUM(H387:H417)</f>
        <v>1352</v>
      </c>
      <c r="J386" s="103"/>
    </row>
    <row r="387" spans="1:8" ht="12.75">
      <c r="A387" s="1">
        <v>40674</v>
      </c>
      <c r="B387" s="78">
        <v>721</v>
      </c>
      <c r="C387" s="86" t="s">
        <v>441</v>
      </c>
      <c r="D387" s="229" t="s">
        <v>129</v>
      </c>
      <c r="E387" s="229" t="s">
        <v>130</v>
      </c>
      <c r="F387" s="58">
        <v>121</v>
      </c>
      <c r="G387" s="58"/>
      <c r="H387" s="58">
        <f aca="true" t="shared" si="14" ref="H387:H417">SUM(F387:G387)</f>
        <v>121</v>
      </c>
    </row>
    <row r="388" spans="1:8" ht="12.75">
      <c r="A388" s="63">
        <v>40674</v>
      </c>
      <c r="B388" s="78"/>
      <c r="C388" s="86"/>
      <c r="D388" s="229" t="s">
        <v>131</v>
      </c>
      <c r="E388" s="229" t="s">
        <v>132</v>
      </c>
      <c r="F388" s="58"/>
      <c r="G388" s="58">
        <v>35</v>
      </c>
      <c r="H388" s="58">
        <f t="shared" si="14"/>
        <v>35</v>
      </c>
    </row>
    <row r="389" spans="1:8" ht="12.75">
      <c r="A389" s="63">
        <v>40674</v>
      </c>
      <c r="B389" s="86"/>
      <c r="D389" s="229" t="s">
        <v>133</v>
      </c>
      <c r="E389" s="229" t="s">
        <v>134</v>
      </c>
      <c r="F389" s="88"/>
      <c r="G389" s="58">
        <v>15</v>
      </c>
      <c r="H389" s="98">
        <f t="shared" si="14"/>
        <v>15</v>
      </c>
    </row>
    <row r="390" spans="1:8" ht="25.5">
      <c r="A390" s="63">
        <v>40674</v>
      </c>
      <c r="B390" s="86"/>
      <c r="D390" s="229" t="s">
        <v>135</v>
      </c>
      <c r="E390" s="229" t="s">
        <v>136</v>
      </c>
      <c r="F390" s="88"/>
      <c r="G390" s="58">
        <v>29</v>
      </c>
      <c r="H390" s="98">
        <f t="shared" si="14"/>
        <v>29</v>
      </c>
    </row>
    <row r="391" spans="1:8" ht="12.75">
      <c r="A391" s="63">
        <v>40674</v>
      </c>
      <c r="B391" s="86"/>
      <c r="D391" s="229"/>
      <c r="E391" s="229" t="s">
        <v>137</v>
      </c>
      <c r="F391" s="88"/>
      <c r="G391" s="58">
        <v>14</v>
      </c>
      <c r="H391" s="98">
        <f t="shared" si="14"/>
        <v>14</v>
      </c>
    </row>
    <row r="392" spans="1:8" ht="12.75">
      <c r="A392" s="63">
        <v>40674</v>
      </c>
      <c r="B392" s="78"/>
      <c r="C392" s="84"/>
      <c r="D392" s="229" t="s">
        <v>138</v>
      </c>
      <c r="E392" s="229" t="s">
        <v>139</v>
      </c>
      <c r="F392" s="88"/>
      <c r="G392" s="58">
        <v>22</v>
      </c>
      <c r="H392" s="98">
        <f t="shared" si="14"/>
        <v>22</v>
      </c>
    </row>
    <row r="393" spans="1:8" ht="12.75">
      <c r="A393" s="63">
        <v>40674</v>
      </c>
      <c r="B393" s="78"/>
      <c r="C393" s="84"/>
      <c r="D393" s="229" t="s">
        <v>140</v>
      </c>
      <c r="E393" s="229" t="s">
        <v>141</v>
      </c>
      <c r="F393" s="88"/>
      <c r="G393" s="58">
        <v>22</v>
      </c>
      <c r="H393" s="98">
        <f t="shared" si="14"/>
        <v>22</v>
      </c>
    </row>
    <row r="394" spans="1:8" ht="25.5">
      <c r="A394" s="63">
        <v>40674</v>
      </c>
      <c r="B394" s="78">
        <v>722</v>
      </c>
      <c r="C394" s="86" t="s">
        <v>142</v>
      </c>
      <c r="D394" s="229" t="s">
        <v>143</v>
      </c>
      <c r="E394" s="229" t="s">
        <v>144</v>
      </c>
      <c r="F394" s="88">
        <v>90</v>
      </c>
      <c r="G394" s="58"/>
      <c r="H394" s="98">
        <f t="shared" si="14"/>
        <v>90</v>
      </c>
    </row>
    <row r="395" spans="1:8" ht="12.75">
      <c r="A395" s="63">
        <v>40674</v>
      </c>
      <c r="B395" s="78"/>
      <c r="C395" s="86"/>
      <c r="D395" s="229" t="s">
        <v>145</v>
      </c>
      <c r="E395" s="229" t="s">
        <v>818</v>
      </c>
      <c r="F395" s="88"/>
      <c r="G395" s="58">
        <v>6</v>
      </c>
      <c r="H395" s="98">
        <f t="shared" si="14"/>
        <v>6</v>
      </c>
    </row>
    <row r="396" spans="1:8" ht="12.75">
      <c r="A396" s="63">
        <v>40674</v>
      </c>
      <c r="B396" s="78"/>
      <c r="C396" s="74"/>
      <c r="D396" s="229" t="s">
        <v>146</v>
      </c>
      <c r="E396" s="229" t="s">
        <v>147</v>
      </c>
      <c r="F396" s="88"/>
      <c r="G396" s="58">
        <v>24</v>
      </c>
      <c r="H396" s="98">
        <f t="shared" si="14"/>
        <v>24</v>
      </c>
    </row>
    <row r="397" spans="1:8" ht="12.75">
      <c r="A397" s="63">
        <v>40674</v>
      </c>
      <c r="B397" s="86"/>
      <c r="D397" s="229" t="s">
        <v>148</v>
      </c>
      <c r="E397" s="229" t="s">
        <v>818</v>
      </c>
      <c r="F397" s="88"/>
      <c r="G397" s="58">
        <v>12</v>
      </c>
      <c r="H397" s="98">
        <f t="shared" si="14"/>
        <v>12</v>
      </c>
    </row>
    <row r="398" spans="1:8" ht="12.75">
      <c r="A398" s="63">
        <v>40674</v>
      </c>
      <c r="B398" s="78"/>
      <c r="C398" s="84"/>
      <c r="D398" s="229" t="s">
        <v>149</v>
      </c>
      <c r="E398" s="229" t="s">
        <v>497</v>
      </c>
      <c r="F398" s="88"/>
      <c r="G398" s="58">
        <v>17</v>
      </c>
      <c r="H398" s="98">
        <f t="shared" si="14"/>
        <v>17</v>
      </c>
    </row>
    <row r="399" spans="1:8" ht="12.75">
      <c r="A399" s="63">
        <v>40674</v>
      </c>
      <c r="B399" s="78">
        <v>723</v>
      </c>
      <c r="C399" s="86" t="s">
        <v>150</v>
      </c>
      <c r="D399" s="229" t="s">
        <v>151</v>
      </c>
      <c r="E399" s="229" t="s">
        <v>152</v>
      </c>
      <c r="F399" s="88"/>
      <c r="G399" s="58">
        <v>13</v>
      </c>
      <c r="H399" s="98">
        <f t="shared" si="14"/>
        <v>13</v>
      </c>
    </row>
    <row r="400" spans="1:8" ht="12.75">
      <c r="A400" s="63">
        <v>41040</v>
      </c>
      <c r="B400" s="78"/>
      <c r="C400" s="86"/>
      <c r="D400" s="229" t="s">
        <v>153</v>
      </c>
      <c r="E400" s="229" t="s">
        <v>154</v>
      </c>
      <c r="F400" s="88"/>
      <c r="G400" s="58">
        <v>54</v>
      </c>
      <c r="H400" s="98">
        <f t="shared" si="14"/>
        <v>54</v>
      </c>
    </row>
    <row r="401" spans="1:8" ht="25.5">
      <c r="A401" s="63">
        <v>40674</v>
      </c>
      <c r="B401" s="78"/>
      <c r="C401" s="86"/>
      <c r="D401" s="229" t="s">
        <v>155</v>
      </c>
      <c r="E401" s="229" t="s">
        <v>156</v>
      </c>
      <c r="F401" s="88">
        <v>100</v>
      </c>
      <c r="G401" s="58"/>
      <c r="H401" s="98">
        <f t="shared" si="14"/>
        <v>100</v>
      </c>
    </row>
    <row r="402" spans="1:8" ht="25.5">
      <c r="A402" s="63">
        <v>40674</v>
      </c>
      <c r="B402" s="78"/>
      <c r="C402" s="84"/>
      <c r="D402" s="229" t="s">
        <v>157</v>
      </c>
      <c r="E402" s="229" t="s">
        <v>158</v>
      </c>
      <c r="F402" s="88">
        <v>79</v>
      </c>
      <c r="G402" s="58">
        <v>34</v>
      </c>
      <c r="H402" s="98">
        <f t="shared" si="14"/>
        <v>113</v>
      </c>
    </row>
    <row r="403" spans="1:8" ht="12.75">
      <c r="A403" s="63">
        <v>40674</v>
      </c>
      <c r="B403" s="78"/>
      <c r="C403" s="84"/>
      <c r="D403" s="229" t="s">
        <v>159</v>
      </c>
      <c r="E403" s="229" t="s">
        <v>729</v>
      </c>
      <c r="F403" s="88"/>
      <c r="G403" s="58">
        <v>22</v>
      </c>
      <c r="H403" s="98">
        <f t="shared" si="14"/>
        <v>22</v>
      </c>
    </row>
    <row r="404" spans="1:8" ht="12.75">
      <c r="A404" s="63">
        <v>40674</v>
      </c>
      <c r="B404" s="78"/>
      <c r="C404" s="84"/>
      <c r="D404" s="229" t="s">
        <v>160</v>
      </c>
      <c r="E404" s="229" t="s">
        <v>729</v>
      </c>
      <c r="F404" s="88"/>
      <c r="G404" s="58">
        <v>29</v>
      </c>
      <c r="H404" s="98">
        <f t="shared" si="14"/>
        <v>29</v>
      </c>
    </row>
    <row r="405" spans="1:8" ht="12.75">
      <c r="A405" s="63">
        <v>40674</v>
      </c>
      <c r="B405" s="78"/>
      <c r="C405" s="84"/>
      <c r="D405" s="229" t="s">
        <v>161</v>
      </c>
      <c r="E405" s="229" t="s">
        <v>162</v>
      </c>
      <c r="F405" s="88"/>
      <c r="G405" s="58">
        <v>41</v>
      </c>
      <c r="H405" s="98">
        <f t="shared" si="14"/>
        <v>41</v>
      </c>
    </row>
    <row r="406" spans="1:8" ht="12.75">
      <c r="A406" s="63">
        <v>40674</v>
      </c>
      <c r="B406" s="78"/>
      <c r="C406" s="84"/>
      <c r="D406" s="229" t="s">
        <v>163</v>
      </c>
      <c r="E406" s="229" t="s">
        <v>729</v>
      </c>
      <c r="F406" s="88"/>
      <c r="G406" s="58">
        <v>29</v>
      </c>
      <c r="H406" s="98">
        <f t="shared" si="14"/>
        <v>29</v>
      </c>
    </row>
    <row r="407" spans="1:8" ht="12.75">
      <c r="A407" s="63">
        <v>40674</v>
      </c>
      <c r="B407" s="78"/>
      <c r="C407" s="84"/>
      <c r="D407" s="229" t="s">
        <v>164</v>
      </c>
      <c r="E407" s="229" t="s">
        <v>729</v>
      </c>
      <c r="F407" s="88"/>
      <c r="G407" s="58">
        <v>35</v>
      </c>
      <c r="H407" s="98">
        <f t="shared" si="14"/>
        <v>35</v>
      </c>
    </row>
    <row r="408" spans="1:8" ht="12.75">
      <c r="A408" s="63">
        <v>40674</v>
      </c>
      <c r="B408" s="78"/>
      <c r="C408" s="84"/>
      <c r="D408" s="229" t="s">
        <v>165</v>
      </c>
      <c r="E408" s="229" t="s">
        <v>729</v>
      </c>
      <c r="F408" s="88"/>
      <c r="G408" s="58">
        <v>29</v>
      </c>
      <c r="H408" s="98">
        <f t="shared" si="14"/>
        <v>29</v>
      </c>
    </row>
    <row r="409" spans="1:8" ht="12.75">
      <c r="A409" s="63">
        <v>40674</v>
      </c>
      <c r="B409" s="78"/>
      <c r="C409" s="84"/>
      <c r="D409" s="229" t="s">
        <v>166</v>
      </c>
      <c r="E409" s="229" t="s">
        <v>729</v>
      </c>
      <c r="F409" s="88"/>
      <c r="G409" s="58">
        <v>32</v>
      </c>
      <c r="H409" s="98">
        <f t="shared" si="14"/>
        <v>32</v>
      </c>
    </row>
    <row r="410" spans="1:8" ht="12.75">
      <c r="A410" s="63">
        <v>40674</v>
      </c>
      <c r="B410" s="78"/>
      <c r="C410" s="84"/>
      <c r="D410" s="229" t="s">
        <v>167</v>
      </c>
      <c r="E410" s="229" t="s">
        <v>729</v>
      </c>
      <c r="F410" s="88"/>
      <c r="G410" s="58">
        <v>29</v>
      </c>
      <c r="H410" s="98">
        <f t="shared" si="14"/>
        <v>29</v>
      </c>
    </row>
    <row r="411" spans="1:8" ht="12.75">
      <c r="A411" s="63">
        <v>40674</v>
      </c>
      <c r="B411" s="78"/>
      <c r="C411" s="84"/>
      <c r="D411" s="229" t="s">
        <v>168</v>
      </c>
      <c r="E411" s="229" t="s">
        <v>729</v>
      </c>
      <c r="F411" s="88"/>
      <c r="G411" s="58">
        <v>29</v>
      </c>
      <c r="H411" s="98">
        <f t="shared" si="14"/>
        <v>29</v>
      </c>
    </row>
    <row r="412" spans="1:8" ht="12.75">
      <c r="A412" s="63">
        <v>40674</v>
      </c>
      <c r="B412" s="78">
        <v>724</v>
      </c>
      <c r="C412" s="86" t="s">
        <v>169</v>
      </c>
      <c r="D412" s="229" t="s">
        <v>170</v>
      </c>
      <c r="E412" s="229" t="s">
        <v>171</v>
      </c>
      <c r="F412" s="88"/>
      <c r="G412" s="98">
        <v>16</v>
      </c>
      <c r="H412" s="98">
        <f t="shared" si="14"/>
        <v>16</v>
      </c>
    </row>
    <row r="413" spans="1:8" ht="25.5">
      <c r="A413" s="63">
        <v>40674</v>
      </c>
      <c r="B413" s="78"/>
      <c r="C413" s="86"/>
      <c r="D413" s="229" t="s">
        <v>172</v>
      </c>
      <c r="E413" s="229" t="s">
        <v>173</v>
      </c>
      <c r="F413" s="88"/>
      <c r="G413" s="98">
        <v>66</v>
      </c>
      <c r="H413" s="98">
        <f t="shared" si="14"/>
        <v>66</v>
      </c>
    </row>
    <row r="414" spans="1:8" ht="25.5">
      <c r="A414" s="63">
        <v>40674</v>
      </c>
      <c r="B414" s="78"/>
      <c r="C414" s="86"/>
      <c r="D414" s="229" t="s">
        <v>174</v>
      </c>
      <c r="E414" s="229" t="s">
        <v>175</v>
      </c>
      <c r="F414" s="88">
        <v>132</v>
      </c>
      <c r="G414" s="98">
        <v>124</v>
      </c>
      <c r="H414" s="98">
        <f t="shared" si="14"/>
        <v>256</v>
      </c>
    </row>
    <row r="415" spans="1:8" ht="12.75">
      <c r="A415" s="63">
        <v>40674</v>
      </c>
      <c r="B415" s="78"/>
      <c r="C415" s="86"/>
      <c r="D415" s="229" t="s">
        <v>176</v>
      </c>
      <c r="E415" s="229" t="s">
        <v>177</v>
      </c>
      <c r="F415" s="88"/>
      <c r="G415" s="98">
        <v>14</v>
      </c>
      <c r="H415" s="98">
        <f t="shared" si="14"/>
        <v>14</v>
      </c>
    </row>
    <row r="416" spans="1:8" ht="12.75">
      <c r="A416" s="63">
        <v>40674</v>
      </c>
      <c r="B416" s="78"/>
      <c r="C416" s="86"/>
      <c r="D416" s="229" t="s">
        <v>178</v>
      </c>
      <c r="E416" s="229" t="s">
        <v>179</v>
      </c>
      <c r="F416" s="88"/>
      <c r="G416" s="98">
        <v>22</v>
      </c>
      <c r="H416" s="98">
        <f t="shared" si="14"/>
        <v>22</v>
      </c>
    </row>
    <row r="417" spans="1:8" ht="12.75">
      <c r="A417" s="63">
        <v>40674</v>
      </c>
      <c r="B417" s="78"/>
      <c r="C417" s="86"/>
      <c r="D417" s="229" t="s">
        <v>180</v>
      </c>
      <c r="E417" s="229" t="s">
        <v>599</v>
      </c>
      <c r="F417" s="88"/>
      <c r="G417" s="98">
        <v>16</v>
      </c>
      <c r="H417" s="98">
        <f t="shared" si="14"/>
        <v>16</v>
      </c>
    </row>
    <row r="418" spans="2:8" ht="12.75">
      <c r="B418" s="78"/>
      <c r="C418" s="77" t="s">
        <v>348</v>
      </c>
      <c r="D418" s="42"/>
      <c r="E418" s="35"/>
      <c r="F418" s="85">
        <f>SUM(F419:F430)</f>
        <v>114</v>
      </c>
      <c r="G418" s="85">
        <f>SUM(G419:G430)</f>
        <v>542.9884</v>
      </c>
      <c r="H418" s="85">
        <f>SUM(H419:H430)</f>
        <v>656.9884</v>
      </c>
    </row>
    <row r="419" spans="1:8" ht="12.75">
      <c r="A419" s="1">
        <v>40674</v>
      </c>
      <c r="B419" s="78">
        <v>802</v>
      </c>
      <c r="C419" s="40" t="s">
        <v>181</v>
      </c>
      <c r="D419" s="42" t="s">
        <v>182</v>
      </c>
      <c r="E419" s="35" t="s">
        <v>183</v>
      </c>
      <c r="F419" s="58">
        <v>114</v>
      </c>
      <c r="G419" s="58"/>
      <c r="H419" s="58">
        <f aca="true" t="shared" si="15" ref="H419:H429">SUM(F419:G419)</f>
        <v>114</v>
      </c>
    </row>
    <row r="420" spans="1:8" ht="12.75">
      <c r="A420" s="1">
        <v>40674</v>
      </c>
      <c r="B420" s="78"/>
      <c r="C420" s="40"/>
      <c r="D420" s="229" t="s">
        <v>184</v>
      </c>
      <c r="E420" s="229" t="s">
        <v>179</v>
      </c>
      <c r="F420" s="58"/>
      <c r="G420" s="58">
        <v>16</v>
      </c>
      <c r="H420" s="58">
        <f t="shared" si="15"/>
        <v>16</v>
      </c>
    </row>
    <row r="421" spans="1:8" ht="12.75">
      <c r="A421" s="1">
        <v>40674</v>
      </c>
      <c r="B421" s="78">
        <v>803</v>
      </c>
      <c r="C421" s="40" t="s">
        <v>185</v>
      </c>
      <c r="D421" s="229" t="s">
        <v>186</v>
      </c>
      <c r="E421" s="229" t="s">
        <v>187</v>
      </c>
      <c r="F421" s="98"/>
      <c r="G421" s="98">
        <v>19</v>
      </c>
      <c r="H421" s="58">
        <f t="shared" si="15"/>
        <v>19</v>
      </c>
    </row>
    <row r="422" spans="1:8" ht="12.75">
      <c r="A422" s="1">
        <v>40674</v>
      </c>
      <c r="B422" s="78"/>
      <c r="C422" s="40"/>
      <c r="D422" s="229" t="s">
        <v>188</v>
      </c>
      <c r="E422" s="229" t="s">
        <v>189</v>
      </c>
      <c r="F422" s="98"/>
      <c r="G422" s="98">
        <v>96</v>
      </c>
      <c r="H422" s="58">
        <f t="shared" si="15"/>
        <v>96</v>
      </c>
    </row>
    <row r="423" spans="1:8" ht="12.75">
      <c r="A423" s="1">
        <v>40674</v>
      </c>
      <c r="B423" s="78"/>
      <c r="C423" s="40"/>
      <c r="D423" s="229" t="s">
        <v>190</v>
      </c>
      <c r="E423" s="229" t="s">
        <v>191</v>
      </c>
      <c r="F423" s="98"/>
      <c r="G423" s="98">
        <v>59</v>
      </c>
      <c r="H423" s="58">
        <f t="shared" si="15"/>
        <v>59</v>
      </c>
    </row>
    <row r="424" spans="1:8" ht="12.75">
      <c r="A424" s="1">
        <v>40674</v>
      </c>
      <c r="B424" s="78">
        <v>804</v>
      </c>
      <c r="C424" s="40" t="s">
        <v>192</v>
      </c>
      <c r="D424" s="229" t="s">
        <v>193</v>
      </c>
      <c r="E424" s="229" t="s">
        <v>194</v>
      </c>
      <c r="F424" s="98"/>
      <c r="G424" s="98">
        <v>24</v>
      </c>
      <c r="H424" s="58">
        <f t="shared" si="15"/>
        <v>24</v>
      </c>
    </row>
    <row r="425" spans="1:8" ht="25.5">
      <c r="A425" s="1">
        <v>40674</v>
      </c>
      <c r="B425" s="78"/>
      <c r="C425" s="40"/>
      <c r="D425" s="229" t="s">
        <v>195</v>
      </c>
      <c r="E425" s="229" t="s">
        <v>196</v>
      </c>
      <c r="F425" s="88"/>
      <c r="G425" s="98">
        <v>84</v>
      </c>
      <c r="H425" s="58">
        <f t="shared" si="15"/>
        <v>84</v>
      </c>
    </row>
    <row r="426" spans="1:8" ht="25.5">
      <c r="A426" s="1">
        <v>40674</v>
      </c>
      <c r="B426" s="78"/>
      <c r="C426" s="40"/>
      <c r="D426" s="229" t="s">
        <v>197</v>
      </c>
      <c r="E426" s="229" t="s">
        <v>518</v>
      </c>
      <c r="F426" s="88"/>
      <c r="G426" s="98">
        <v>77</v>
      </c>
      <c r="H426" s="58">
        <f t="shared" si="15"/>
        <v>77</v>
      </c>
    </row>
    <row r="427" spans="1:8" ht="12.75">
      <c r="A427" s="1">
        <v>40674</v>
      </c>
      <c r="B427" s="78"/>
      <c r="C427" s="40"/>
      <c r="D427" s="229" t="s">
        <v>198</v>
      </c>
      <c r="E427" s="229" t="s">
        <v>199</v>
      </c>
      <c r="F427" s="88"/>
      <c r="G427" s="98">
        <v>133</v>
      </c>
      <c r="H427" s="58">
        <f t="shared" si="15"/>
        <v>133</v>
      </c>
    </row>
    <row r="428" spans="1:8" ht="12.75">
      <c r="A428" s="44">
        <v>40674</v>
      </c>
      <c r="B428" s="78">
        <v>805</v>
      </c>
      <c r="C428" s="40" t="s">
        <v>200</v>
      </c>
      <c r="D428" s="229" t="s">
        <v>201</v>
      </c>
      <c r="E428" s="229" t="s">
        <v>202</v>
      </c>
      <c r="F428" s="88"/>
      <c r="G428" s="104">
        <v>29</v>
      </c>
      <c r="H428" s="58">
        <f t="shared" si="15"/>
        <v>29</v>
      </c>
    </row>
    <row r="429" spans="1:8" ht="12.75">
      <c r="A429" s="44">
        <v>40674</v>
      </c>
      <c r="B429" s="78">
        <v>806</v>
      </c>
      <c r="C429" s="40" t="s">
        <v>203</v>
      </c>
      <c r="D429" s="229" t="s">
        <v>204</v>
      </c>
      <c r="E429" s="229" t="s">
        <v>205</v>
      </c>
      <c r="F429" s="88"/>
      <c r="G429" s="104">
        <f>6-0.0116</f>
        <v>5.9884</v>
      </c>
      <c r="H429" s="233">
        <f t="shared" si="15"/>
        <v>5.9884</v>
      </c>
    </row>
    <row r="430" spans="1:8" ht="13.5" thickBot="1">
      <c r="A430" s="44"/>
      <c r="B430" s="78"/>
      <c r="C430" s="105"/>
      <c r="D430" s="106"/>
      <c r="E430" s="107"/>
      <c r="F430" s="108"/>
      <c r="G430" s="109"/>
      <c r="H430" s="234"/>
    </row>
    <row r="431" spans="1:8" ht="13.5" thickBot="1">
      <c r="A431" s="44"/>
      <c r="B431" s="235"/>
      <c r="C431" s="47" t="s">
        <v>436</v>
      </c>
      <c r="D431" s="48"/>
      <c r="E431" s="49"/>
      <c r="F431" s="110">
        <f>SUM(F418+F386+F367+F310+F290+F265+F241+F218+F188+F179+F166+F138+F121+F116)</f>
        <v>2026</v>
      </c>
      <c r="G431" s="110">
        <f>SUM(G418+G386+G367+G310+G290+G265+G241+G218+G188+G179+G166+G138+G121+G116)</f>
        <v>11140.758399999999</v>
      </c>
      <c r="H431" s="110">
        <f>SUM(H418+H386+H367+H310+H290+H265+H241+H218+H188+H179+H166+H138+H121+H116)</f>
        <v>13166.758399999999</v>
      </c>
    </row>
    <row r="432" spans="1:8" ht="12.75">
      <c r="A432" s="44"/>
      <c r="B432" s="78"/>
      <c r="C432" s="40"/>
      <c r="D432" s="42"/>
      <c r="E432" s="33"/>
      <c r="F432" s="61"/>
      <c r="G432" s="111"/>
      <c r="H432" s="58">
        <f>SUM(F431:G431)</f>
        <v>13166.758399999999</v>
      </c>
    </row>
    <row r="433" spans="1:8" ht="12.75">
      <c r="A433" s="44"/>
      <c r="B433" s="78"/>
      <c r="C433" s="40"/>
      <c r="D433" s="42"/>
      <c r="E433" s="33"/>
      <c r="F433" s="61"/>
      <c r="G433" s="111"/>
      <c r="H433" s="58"/>
    </row>
    <row r="434" spans="1:8" ht="12.75">
      <c r="A434" s="44"/>
      <c r="B434" s="78"/>
      <c r="C434" s="52" t="s">
        <v>206</v>
      </c>
      <c r="D434" s="225"/>
      <c r="E434" s="32" t="s">
        <v>207</v>
      </c>
      <c r="F434" s="61"/>
      <c r="G434" s="111"/>
      <c r="H434" s="58"/>
    </row>
    <row r="435" spans="1:8" ht="12.75">
      <c r="A435" s="44"/>
      <c r="B435" s="78"/>
      <c r="C435" s="40"/>
      <c r="D435" s="42"/>
      <c r="E435" s="35"/>
      <c r="F435" s="61"/>
      <c r="G435" s="111"/>
      <c r="H435" s="58"/>
    </row>
    <row r="436" spans="1:8" ht="12.75">
      <c r="A436" s="44"/>
      <c r="B436" s="227">
        <v>200</v>
      </c>
      <c r="C436" s="64" t="s">
        <v>481</v>
      </c>
      <c r="D436" s="42" t="s">
        <v>208</v>
      </c>
      <c r="E436" s="80"/>
      <c r="F436" s="61"/>
      <c r="G436" s="111"/>
      <c r="H436" s="58">
        <f aca="true" t="shared" si="16" ref="H436:H480">SUM(F436:G436)</f>
        <v>0</v>
      </c>
    </row>
    <row r="437" spans="1:8" ht="12.75">
      <c r="A437" s="44">
        <v>40673</v>
      </c>
      <c r="B437" s="227"/>
      <c r="C437" s="112"/>
      <c r="D437" s="42" t="s">
        <v>209</v>
      </c>
      <c r="E437" s="80" t="s">
        <v>210</v>
      </c>
      <c r="F437" s="61"/>
      <c r="G437" s="111">
        <v>4</v>
      </c>
      <c r="H437" s="58">
        <f t="shared" si="16"/>
        <v>4</v>
      </c>
    </row>
    <row r="438" spans="1:8" ht="12.75">
      <c r="A438" s="91">
        <v>40673</v>
      </c>
      <c r="B438" s="78"/>
      <c r="D438" s="39" t="s">
        <v>211</v>
      </c>
      <c r="E438" s="35" t="s">
        <v>212</v>
      </c>
      <c r="F438" s="61"/>
      <c r="G438" s="58">
        <v>92</v>
      </c>
      <c r="H438" s="58">
        <f t="shared" si="16"/>
        <v>92</v>
      </c>
    </row>
    <row r="439" spans="1:8" ht="12.75">
      <c r="A439" s="90"/>
      <c r="B439" s="78"/>
      <c r="D439" s="39"/>
      <c r="E439" s="35"/>
      <c r="F439" s="61"/>
      <c r="G439" s="58"/>
      <c r="H439" s="58">
        <f t="shared" si="16"/>
        <v>0</v>
      </c>
    </row>
    <row r="440" spans="1:8" ht="12.75">
      <c r="A440" s="113">
        <v>40673</v>
      </c>
      <c r="B440" s="227">
        <v>310</v>
      </c>
      <c r="C440" s="64" t="s">
        <v>521</v>
      </c>
      <c r="D440" s="39" t="s">
        <v>213</v>
      </c>
      <c r="E440" s="80" t="s">
        <v>214</v>
      </c>
      <c r="F440" s="236"/>
      <c r="G440" s="114">
        <v>132</v>
      </c>
      <c r="H440" s="237">
        <f t="shared" si="16"/>
        <v>132</v>
      </c>
    </row>
    <row r="441" spans="1:8" ht="12.75">
      <c r="A441" s="44"/>
      <c r="B441" s="227"/>
      <c r="C441" s="64"/>
      <c r="D441" s="39"/>
      <c r="E441" s="80"/>
      <c r="F441" s="61"/>
      <c r="G441" s="58"/>
      <c r="H441" s="111">
        <f t="shared" si="16"/>
        <v>0</v>
      </c>
    </row>
    <row r="442" spans="1:8" ht="12.75">
      <c r="A442" s="44">
        <v>40673</v>
      </c>
      <c r="B442" s="238"/>
      <c r="C442" s="115"/>
      <c r="D442" s="116" t="s">
        <v>215</v>
      </c>
      <c r="E442" s="117" t="s">
        <v>210</v>
      </c>
      <c r="F442" s="239"/>
      <c r="G442" s="101">
        <v>35</v>
      </c>
      <c r="H442" s="240">
        <f t="shared" si="16"/>
        <v>35</v>
      </c>
    </row>
    <row r="443" spans="1:8" ht="12.75">
      <c r="A443" s="44">
        <v>40673</v>
      </c>
      <c r="B443" s="78">
        <v>320</v>
      </c>
      <c r="C443" s="42" t="s">
        <v>576</v>
      </c>
      <c r="D443" s="39" t="s">
        <v>216</v>
      </c>
      <c r="E443" s="80" t="s">
        <v>210</v>
      </c>
      <c r="F443" s="61"/>
      <c r="G443" s="58">
        <v>23</v>
      </c>
      <c r="H443" s="111">
        <f t="shared" si="16"/>
        <v>23</v>
      </c>
    </row>
    <row r="444" spans="1:8" ht="12.75">
      <c r="A444" s="91">
        <v>40673</v>
      </c>
      <c r="B444" s="86"/>
      <c r="D444" s="39" t="s">
        <v>217</v>
      </c>
      <c r="E444" s="80" t="s">
        <v>218</v>
      </c>
      <c r="F444" s="61"/>
      <c r="G444" s="58">
        <v>656</v>
      </c>
      <c r="H444" s="111">
        <f t="shared" si="16"/>
        <v>656</v>
      </c>
    </row>
    <row r="445" spans="1:8" ht="12.75">
      <c r="A445" s="91"/>
      <c r="B445" s="86"/>
      <c r="D445" s="39"/>
      <c r="E445" s="80"/>
      <c r="F445" s="61"/>
      <c r="G445" s="58"/>
      <c r="H445" s="111">
        <f t="shared" si="16"/>
        <v>0</v>
      </c>
    </row>
    <row r="446" spans="1:8" ht="12.75">
      <c r="A446" s="91">
        <v>40673</v>
      </c>
      <c r="B446" s="86"/>
      <c r="D446" s="95" t="s">
        <v>219</v>
      </c>
      <c r="E446" s="80" t="s">
        <v>220</v>
      </c>
      <c r="F446" s="61"/>
      <c r="G446" s="58">
        <v>41</v>
      </c>
      <c r="H446" s="111">
        <f t="shared" si="16"/>
        <v>41</v>
      </c>
    </row>
    <row r="447" spans="1:8" ht="12.75">
      <c r="A447" s="44"/>
      <c r="B447" s="78"/>
      <c r="C447" s="42"/>
      <c r="D447" s="118"/>
      <c r="E447" s="80"/>
      <c r="F447" s="61"/>
      <c r="G447" s="58"/>
      <c r="H447" s="111">
        <f t="shared" si="16"/>
        <v>0</v>
      </c>
    </row>
    <row r="448" spans="1:8" ht="12.75">
      <c r="A448" s="44"/>
      <c r="B448" s="78"/>
      <c r="C448" s="42"/>
      <c r="D448" s="118"/>
      <c r="E448" s="80"/>
      <c r="F448" s="61"/>
      <c r="G448" s="58"/>
      <c r="H448" s="111">
        <f t="shared" si="16"/>
        <v>0</v>
      </c>
    </row>
    <row r="449" spans="1:8" ht="12.75">
      <c r="A449" s="44">
        <v>40673</v>
      </c>
      <c r="B449" s="78">
        <v>410</v>
      </c>
      <c r="C449" s="42" t="s">
        <v>605</v>
      </c>
      <c r="D449" s="40" t="s">
        <v>221</v>
      </c>
      <c r="E449" s="80" t="s">
        <v>222</v>
      </c>
      <c r="F449" s="61"/>
      <c r="G449" s="58">
        <v>79</v>
      </c>
      <c r="H449" s="111">
        <f t="shared" si="16"/>
        <v>79</v>
      </c>
    </row>
    <row r="450" spans="1:8" ht="12.75">
      <c r="A450" s="91"/>
      <c r="B450" s="78"/>
      <c r="C450" s="40"/>
      <c r="D450" s="118"/>
      <c r="E450" s="80"/>
      <c r="F450" s="61"/>
      <c r="G450" s="58"/>
      <c r="H450" s="111">
        <f t="shared" si="16"/>
        <v>0</v>
      </c>
    </row>
    <row r="451" spans="1:8" ht="12.75">
      <c r="A451" s="90"/>
      <c r="B451" s="78"/>
      <c r="C451" s="40"/>
      <c r="D451" s="118"/>
      <c r="E451" s="80"/>
      <c r="F451" s="61"/>
      <c r="G451" s="58"/>
      <c r="H451" s="111">
        <f t="shared" si="16"/>
        <v>0</v>
      </c>
    </row>
    <row r="452" spans="1:8" ht="12.75">
      <c r="A452" s="90">
        <v>40674</v>
      </c>
      <c r="B452" s="78"/>
      <c r="C452" s="40"/>
      <c r="D452" s="118" t="s">
        <v>223</v>
      </c>
      <c r="E452" s="80" t="s">
        <v>729</v>
      </c>
      <c r="F452" s="61"/>
      <c r="G452" s="58">
        <v>63</v>
      </c>
      <c r="H452" s="111">
        <f t="shared" si="16"/>
        <v>63</v>
      </c>
    </row>
    <row r="453" spans="1:8" ht="12.75">
      <c r="A453" s="119">
        <v>40673</v>
      </c>
      <c r="B453" s="78"/>
      <c r="C453" s="40"/>
      <c r="D453" s="118"/>
      <c r="E453" s="80" t="s">
        <v>210</v>
      </c>
      <c r="F453" s="61"/>
      <c r="G453" s="58">
        <v>105</v>
      </c>
      <c r="H453" s="111">
        <f t="shared" si="16"/>
        <v>105</v>
      </c>
    </row>
    <row r="454" spans="1:8" ht="12.75">
      <c r="A454" s="119">
        <v>40673</v>
      </c>
      <c r="B454" s="78"/>
      <c r="C454" s="40"/>
      <c r="D454" s="118" t="s">
        <v>224</v>
      </c>
      <c r="E454" s="80" t="s">
        <v>225</v>
      </c>
      <c r="F454" s="61"/>
      <c r="G454" s="58">
        <v>70</v>
      </c>
      <c r="H454" s="111">
        <f t="shared" si="16"/>
        <v>70</v>
      </c>
    </row>
    <row r="455" spans="1:8" ht="12.75">
      <c r="A455" s="119"/>
      <c r="B455" s="78"/>
      <c r="C455" s="40"/>
      <c r="D455" s="118"/>
      <c r="E455" s="80"/>
      <c r="F455" s="61"/>
      <c r="G455" s="58"/>
      <c r="H455" s="111">
        <f t="shared" si="16"/>
        <v>0</v>
      </c>
    </row>
    <row r="456" spans="2:8" ht="12.75">
      <c r="B456" s="78"/>
      <c r="C456" s="42"/>
      <c r="D456" s="89" t="s">
        <v>226</v>
      </c>
      <c r="E456" s="80"/>
      <c r="F456" s="61"/>
      <c r="G456" s="58"/>
      <c r="H456" s="111">
        <f t="shared" si="16"/>
        <v>0</v>
      </c>
    </row>
    <row r="457" spans="1:8" ht="12.75">
      <c r="A457" s="1">
        <v>40673</v>
      </c>
      <c r="B457" s="78">
        <v>420</v>
      </c>
      <c r="C457" s="42" t="s">
        <v>622</v>
      </c>
      <c r="D457" s="40" t="s">
        <v>227</v>
      </c>
      <c r="E457" s="80" t="s">
        <v>212</v>
      </c>
      <c r="F457" s="111"/>
      <c r="G457" s="58">
        <v>99</v>
      </c>
      <c r="H457" s="111">
        <f t="shared" si="16"/>
        <v>99</v>
      </c>
    </row>
    <row r="458" spans="2:8" ht="12.75">
      <c r="B458" s="78"/>
      <c r="C458" s="42"/>
      <c r="D458" s="40"/>
      <c r="E458" s="80"/>
      <c r="F458" s="111"/>
      <c r="G458" s="58"/>
      <c r="H458" s="111">
        <f t="shared" si="16"/>
        <v>0</v>
      </c>
    </row>
    <row r="459" spans="2:8" ht="12.75">
      <c r="B459" s="78"/>
      <c r="C459" s="42"/>
      <c r="D459" s="40"/>
      <c r="E459" s="80"/>
      <c r="F459" s="111"/>
      <c r="G459" s="58"/>
      <c r="H459" s="111">
        <f t="shared" si="16"/>
        <v>0</v>
      </c>
    </row>
    <row r="460" spans="1:8" ht="12.75">
      <c r="A460" s="1">
        <v>40673</v>
      </c>
      <c r="B460" s="78">
        <v>510</v>
      </c>
      <c r="C460" s="42" t="s">
        <v>673</v>
      </c>
      <c r="D460" s="40" t="s">
        <v>228</v>
      </c>
      <c r="E460" s="80" t="s">
        <v>218</v>
      </c>
      <c r="F460" s="111"/>
      <c r="G460" s="58">
        <v>64</v>
      </c>
      <c r="H460" s="111">
        <f t="shared" si="16"/>
        <v>64</v>
      </c>
    </row>
    <row r="461" spans="1:8" ht="12.75">
      <c r="A461" s="1">
        <v>40674</v>
      </c>
      <c r="B461" s="78"/>
      <c r="C461" s="83"/>
      <c r="D461" s="40"/>
      <c r="E461" s="80" t="s">
        <v>229</v>
      </c>
      <c r="F461" s="111"/>
      <c r="G461" s="58">
        <v>84</v>
      </c>
      <c r="H461" s="111">
        <f t="shared" si="16"/>
        <v>84</v>
      </c>
    </row>
    <row r="462" spans="1:8" ht="12.75">
      <c r="A462" s="63"/>
      <c r="B462" s="86"/>
      <c r="D462" s="89" t="s">
        <v>230</v>
      </c>
      <c r="E462" s="80"/>
      <c r="F462" s="111"/>
      <c r="G462" s="58"/>
      <c r="H462" s="111">
        <f t="shared" si="16"/>
        <v>0</v>
      </c>
    </row>
    <row r="463" spans="1:8" ht="12.75">
      <c r="A463" s="119">
        <v>40673</v>
      </c>
      <c r="B463" s="78">
        <v>520</v>
      </c>
      <c r="C463" s="92" t="s">
        <v>231</v>
      </c>
      <c r="D463" s="89" t="s">
        <v>232</v>
      </c>
      <c r="E463" s="80" t="s">
        <v>233</v>
      </c>
      <c r="F463" s="111"/>
      <c r="G463" s="58">
        <v>166</v>
      </c>
      <c r="H463" s="111">
        <f t="shared" si="16"/>
        <v>166</v>
      </c>
    </row>
    <row r="464" spans="1:8" ht="12.75">
      <c r="A464" s="63"/>
      <c r="B464" s="86"/>
      <c r="C464" s="40"/>
      <c r="E464" s="80"/>
      <c r="F464" s="111"/>
      <c r="G464" s="58"/>
      <c r="H464" s="111">
        <f t="shared" si="16"/>
        <v>0</v>
      </c>
    </row>
    <row r="465" spans="1:8" ht="12.75">
      <c r="A465" s="119">
        <v>40673</v>
      </c>
      <c r="B465" s="78">
        <v>530</v>
      </c>
      <c r="C465" s="92" t="s">
        <v>764</v>
      </c>
      <c r="D465" s="89" t="s">
        <v>234</v>
      </c>
      <c r="E465" s="80" t="s">
        <v>222</v>
      </c>
      <c r="F465" s="111"/>
      <c r="G465" s="58">
        <v>70</v>
      </c>
      <c r="H465" s="111">
        <f t="shared" si="16"/>
        <v>70</v>
      </c>
    </row>
    <row r="466" spans="1:8" ht="12.75">
      <c r="A466" s="119">
        <v>40673</v>
      </c>
      <c r="B466" s="78"/>
      <c r="D466" s="89" t="s">
        <v>235</v>
      </c>
      <c r="E466" s="80" t="s">
        <v>220</v>
      </c>
      <c r="F466" s="111"/>
      <c r="G466" s="58">
        <v>64</v>
      </c>
      <c r="H466" s="111">
        <f t="shared" si="16"/>
        <v>64</v>
      </c>
    </row>
    <row r="467" spans="1:8" ht="12.75">
      <c r="A467" s="1">
        <v>40673</v>
      </c>
      <c r="B467" s="78">
        <v>630</v>
      </c>
      <c r="C467" s="56" t="s">
        <v>813</v>
      </c>
      <c r="D467" s="56" t="s">
        <v>236</v>
      </c>
      <c r="E467" s="80" t="s">
        <v>237</v>
      </c>
      <c r="F467" s="58"/>
      <c r="G467" s="58">
        <v>12</v>
      </c>
      <c r="H467" s="111">
        <f t="shared" si="16"/>
        <v>12</v>
      </c>
    </row>
    <row r="468" spans="1:8" ht="12.75">
      <c r="A468" s="1">
        <v>40674</v>
      </c>
      <c r="B468" s="78"/>
      <c r="C468" s="56"/>
      <c r="D468" s="56"/>
      <c r="E468" s="80" t="s">
        <v>238</v>
      </c>
      <c r="F468" s="58"/>
      <c r="G468" s="58">
        <v>54</v>
      </c>
      <c r="H468" s="111">
        <f t="shared" si="16"/>
        <v>54</v>
      </c>
    </row>
    <row r="469" spans="1:9" ht="12.75">
      <c r="A469" s="44">
        <v>40674</v>
      </c>
      <c r="B469" s="78"/>
      <c r="C469" s="56"/>
      <c r="D469" s="89" t="s">
        <v>239</v>
      </c>
      <c r="E469" s="80" t="s">
        <v>240</v>
      </c>
      <c r="F469" s="58"/>
      <c r="G469" s="58">
        <v>8</v>
      </c>
      <c r="H469" s="111">
        <f t="shared" si="16"/>
        <v>8</v>
      </c>
      <c r="I469" s="120"/>
    </row>
    <row r="470" spans="1:8" ht="12.75">
      <c r="A470" s="1">
        <v>40673</v>
      </c>
      <c r="B470" s="227">
        <v>640</v>
      </c>
      <c r="C470" s="121" t="s">
        <v>847</v>
      </c>
      <c r="D470" s="89" t="s">
        <v>241</v>
      </c>
      <c r="E470" s="80" t="s">
        <v>220</v>
      </c>
      <c r="F470" s="58"/>
      <c r="G470" s="58">
        <v>63</v>
      </c>
      <c r="H470" s="111">
        <f t="shared" si="16"/>
        <v>63</v>
      </c>
    </row>
    <row r="471" spans="2:8" ht="12.75">
      <c r="B471" s="227"/>
      <c r="C471" s="122"/>
      <c r="D471" s="89" t="s">
        <v>242</v>
      </c>
      <c r="E471" s="80"/>
      <c r="F471" s="58"/>
      <c r="G471" s="58"/>
      <c r="H471" s="111">
        <f t="shared" si="16"/>
        <v>0</v>
      </c>
    </row>
    <row r="472" spans="1:8" ht="14.25" customHeight="1">
      <c r="A472" s="63"/>
      <c r="B472" s="86"/>
      <c r="D472" s="81" t="s">
        <v>243</v>
      </c>
      <c r="E472" s="80"/>
      <c r="F472" s="58"/>
      <c r="G472" s="58"/>
      <c r="H472" s="111">
        <f t="shared" si="16"/>
        <v>0</v>
      </c>
    </row>
    <row r="473" spans="1:9" ht="14.25" customHeight="1">
      <c r="A473" s="119">
        <v>40673</v>
      </c>
      <c r="B473" s="78">
        <v>710</v>
      </c>
      <c r="C473" s="92" t="s">
        <v>92</v>
      </c>
      <c r="D473" s="81" t="s">
        <v>244</v>
      </c>
      <c r="E473" s="80" t="s">
        <v>218</v>
      </c>
      <c r="F473" s="58"/>
      <c r="G473" s="58">
        <v>706</v>
      </c>
      <c r="H473" s="111">
        <f t="shared" si="16"/>
        <v>706</v>
      </c>
      <c r="I473" s="120">
        <v>12</v>
      </c>
    </row>
    <row r="474" spans="1:9" ht="14.25" customHeight="1">
      <c r="A474" s="119"/>
      <c r="B474" s="78"/>
      <c r="D474" s="81"/>
      <c r="E474" s="80" t="s">
        <v>220</v>
      </c>
      <c r="F474" s="58"/>
      <c r="G474" s="58">
        <v>292</v>
      </c>
      <c r="H474" s="111">
        <f t="shared" si="16"/>
        <v>292</v>
      </c>
      <c r="I474" s="6">
        <v>70</v>
      </c>
    </row>
    <row r="475" spans="1:9" ht="14.25" customHeight="1">
      <c r="A475" s="119">
        <v>40673</v>
      </c>
      <c r="B475" s="78">
        <v>720</v>
      </c>
      <c r="C475" s="92" t="s">
        <v>128</v>
      </c>
      <c r="D475" s="81" t="s">
        <v>245</v>
      </c>
      <c r="E475" s="80" t="s">
        <v>237</v>
      </c>
      <c r="F475" s="58"/>
      <c r="G475" s="58">
        <v>20</v>
      </c>
      <c r="H475" s="111">
        <f t="shared" si="16"/>
        <v>20</v>
      </c>
      <c r="I475" s="6">
        <v>524</v>
      </c>
    </row>
    <row r="476" spans="1:9" ht="14.25" customHeight="1">
      <c r="A476" s="119">
        <v>40674</v>
      </c>
      <c r="B476" s="78"/>
      <c r="D476" s="81"/>
      <c r="E476" s="80" t="s">
        <v>246</v>
      </c>
      <c r="F476" s="58"/>
      <c r="G476" s="58">
        <v>38</v>
      </c>
      <c r="H476" s="111">
        <f t="shared" si="16"/>
        <v>38</v>
      </c>
      <c r="I476" s="6">
        <v>100</v>
      </c>
    </row>
    <row r="477" spans="1:9" ht="14.25" customHeight="1">
      <c r="A477" s="119">
        <v>40674</v>
      </c>
      <c r="B477" s="78"/>
      <c r="D477" s="81" t="s">
        <v>247</v>
      </c>
      <c r="E477" s="80" t="s">
        <v>248</v>
      </c>
      <c r="F477" s="58"/>
      <c r="G477" s="58">
        <v>47</v>
      </c>
      <c r="H477" s="111">
        <f t="shared" si="16"/>
        <v>47</v>
      </c>
      <c r="I477" s="6">
        <f>SUM(I473:I476)</f>
        <v>706</v>
      </c>
    </row>
    <row r="478" spans="1:8" ht="14.25" customHeight="1">
      <c r="A478" s="119">
        <v>40673</v>
      </c>
      <c r="B478" s="78">
        <v>800</v>
      </c>
      <c r="C478" s="56" t="s">
        <v>249</v>
      </c>
      <c r="D478" s="81" t="s">
        <v>250</v>
      </c>
      <c r="E478" s="80" t="s">
        <v>237</v>
      </c>
      <c r="F478" s="58"/>
      <c r="G478" s="58">
        <v>32</v>
      </c>
      <c r="H478" s="111">
        <f t="shared" si="16"/>
        <v>32</v>
      </c>
    </row>
    <row r="479" spans="1:8" ht="14.25" customHeight="1">
      <c r="A479" s="119"/>
      <c r="B479" s="78"/>
      <c r="C479" s="123"/>
      <c r="D479" s="81"/>
      <c r="E479" s="80"/>
      <c r="F479" s="58"/>
      <c r="G479" s="58"/>
      <c r="H479" s="111">
        <f t="shared" si="16"/>
        <v>0</v>
      </c>
    </row>
    <row r="480" spans="1:8" ht="12.75">
      <c r="A480" s="63"/>
      <c r="B480" s="86"/>
      <c r="D480" s="89" t="s">
        <v>251</v>
      </c>
      <c r="E480" s="80"/>
      <c r="F480" s="58"/>
      <c r="G480" s="58"/>
      <c r="H480" s="111">
        <f t="shared" si="16"/>
        <v>0</v>
      </c>
    </row>
    <row r="481" spans="2:8" ht="13.5" thickBot="1">
      <c r="B481" s="78"/>
      <c r="C481" s="105"/>
      <c r="D481" s="106"/>
      <c r="E481" s="57"/>
      <c r="F481" s="61"/>
      <c r="G481" s="111"/>
      <c r="H481" s="108"/>
    </row>
    <row r="482" spans="2:8" ht="13.5" thickBot="1">
      <c r="B482" s="224"/>
      <c r="C482" s="47" t="s">
        <v>436</v>
      </c>
      <c r="D482" s="48"/>
      <c r="E482" s="49"/>
      <c r="F482" s="60">
        <f>SUM(F434:F481)</f>
        <v>0</v>
      </c>
      <c r="G482" s="60">
        <f>SUM(G434:G481)</f>
        <v>3119</v>
      </c>
      <c r="H482" s="60">
        <f>SUM(H434:H481)</f>
        <v>3119</v>
      </c>
    </row>
    <row r="483" spans="2:8" ht="12.75">
      <c r="B483" s="78"/>
      <c r="C483" s="40"/>
      <c r="D483" s="42"/>
      <c r="E483" s="33"/>
      <c r="F483" s="61"/>
      <c r="G483" s="111"/>
      <c r="H483" s="111"/>
    </row>
    <row r="484" spans="2:8" ht="12.75">
      <c r="B484" s="78"/>
      <c r="C484" s="40"/>
      <c r="D484" s="42"/>
      <c r="E484" s="33"/>
      <c r="F484" s="61"/>
      <c r="G484" s="111"/>
      <c r="H484" s="111"/>
    </row>
    <row r="485" spans="2:8" ht="12.75">
      <c r="B485" s="78"/>
      <c r="C485" s="52" t="s">
        <v>252</v>
      </c>
      <c r="D485" s="124"/>
      <c r="E485" s="32" t="s">
        <v>253</v>
      </c>
      <c r="F485" s="61"/>
      <c r="G485" s="111"/>
      <c r="H485" s="111"/>
    </row>
    <row r="486" spans="2:8" ht="12.75">
      <c r="B486" s="78"/>
      <c r="C486" s="40"/>
      <c r="D486" s="125"/>
      <c r="E486" s="33"/>
      <c r="F486" s="61"/>
      <c r="G486" s="111"/>
      <c r="H486" s="111"/>
    </row>
    <row r="487" spans="1:8" ht="24.75">
      <c r="A487" s="1">
        <v>40673</v>
      </c>
      <c r="B487" s="227">
        <v>100</v>
      </c>
      <c r="C487" s="39" t="s">
        <v>449</v>
      </c>
      <c r="D487" s="125" t="s">
        <v>254</v>
      </c>
      <c r="E487" s="33" t="s">
        <v>255</v>
      </c>
      <c r="F487" s="61"/>
      <c r="G487" s="111">
        <v>138</v>
      </c>
      <c r="H487" s="111">
        <f aca="true" t="shared" si="17" ref="H487:H500">SUM(F487:G487)</f>
        <v>138</v>
      </c>
    </row>
    <row r="488" spans="1:8" ht="25.5">
      <c r="A488" s="63">
        <v>40673</v>
      </c>
      <c r="B488" s="86"/>
      <c r="D488" s="126" t="s">
        <v>256</v>
      </c>
      <c r="E488" s="35" t="s">
        <v>257</v>
      </c>
      <c r="F488" s="61"/>
      <c r="G488" s="111">
        <v>54</v>
      </c>
      <c r="H488" s="111">
        <f t="shared" si="17"/>
        <v>54</v>
      </c>
    </row>
    <row r="489" spans="1:8" ht="24">
      <c r="A489" s="1">
        <v>40673</v>
      </c>
      <c r="B489" s="227"/>
      <c r="C489" s="39"/>
      <c r="D489" s="127" t="s">
        <v>258</v>
      </c>
      <c r="E489" s="35" t="s">
        <v>259</v>
      </c>
      <c r="F489" s="61"/>
      <c r="G489" s="111">
        <v>100</v>
      </c>
      <c r="H489" s="111">
        <f t="shared" si="17"/>
        <v>100</v>
      </c>
    </row>
    <row r="490" spans="1:8" ht="24">
      <c r="A490" s="1">
        <v>40673</v>
      </c>
      <c r="B490" s="227"/>
      <c r="C490" s="39"/>
      <c r="D490" s="127" t="s">
        <v>260</v>
      </c>
      <c r="E490" s="35" t="s">
        <v>261</v>
      </c>
      <c r="F490" s="61"/>
      <c r="G490" s="111">
        <v>156</v>
      </c>
      <c r="H490" s="111">
        <f t="shared" si="17"/>
        <v>156</v>
      </c>
    </row>
    <row r="491" spans="1:8" ht="25.5">
      <c r="A491" s="1">
        <v>40673</v>
      </c>
      <c r="B491" s="227"/>
      <c r="C491" s="39"/>
      <c r="D491" s="126" t="s">
        <v>262</v>
      </c>
      <c r="E491" s="35" t="s">
        <v>263</v>
      </c>
      <c r="F491" s="61"/>
      <c r="G491" s="111">
        <v>118</v>
      </c>
      <c r="H491" s="111">
        <f t="shared" si="17"/>
        <v>118</v>
      </c>
    </row>
    <row r="492" spans="1:8" ht="12.75">
      <c r="A492" s="1">
        <v>40673</v>
      </c>
      <c r="B492" s="227">
        <v>323</v>
      </c>
      <c r="C492" s="39" t="s">
        <v>264</v>
      </c>
      <c r="D492" s="126" t="s">
        <v>265</v>
      </c>
      <c r="E492" s="35" t="s">
        <v>266</v>
      </c>
      <c r="F492" s="61"/>
      <c r="G492" s="111">
        <v>8</v>
      </c>
      <c r="H492" s="111">
        <f t="shared" si="17"/>
        <v>8</v>
      </c>
    </row>
    <row r="493" spans="1:8" ht="12.75">
      <c r="A493" s="1">
        <v>40673</v>
      </c>
      <c r="B493" s="227"/>
      <c r="C493" s="39"/>
      <c r="D493" s="128"/>
      <c r="E493" s="35" t="s">
        <v>267</v>
      </c>
      <c r="F493" s="61"/>
      <c r="G493" s="111">
        <v>27</v>
      </c>
      <c r="H493" s="111">
        <f t="shared" si="17"/>
        <v>27</v>
      </c>
    </row>
    <row r="494" spans="1:8" ht="12.75">
      <c r="A494" s="119">
        <v>40673</v>
      </c>
      <c r="B494" s="78">
        <v>427</v>
      </c>
      <c r="C494" s="40" t="s">
        <v>268</v>
      </c>
      <c r="D494" s="129" t="s">
        <v>269</v>
      </c>
      <c r="E494" s="35" t="s">
        <v>270</v>
      </c>
      <c r="F494" s="61"/>
      <c r="G494" s="111">
        <v>37</v>
      </c>
      <c r="H494" s="111">
        <f t="shared" si="17"/>
        <v>37</v>
      </c>
    </row>
    <row r="495" spans="1:8" ht="12.75">
      <c r="A495" s="119">
        <v>40674</v>
      </c>
      <c r="B495" s="78">
        <v>642</v>
      </c>
      <c r="C495" s="40" t="s">
        <v>462</v>
      </c>
      <c r="D495" s="130" t="s">
        <v>271</v>
      </c>
      <c r="E495" s="35" t="s">
        <v>272</v>
      </c>
      <c r="F495" s="61"/>
      <c r="G495" s="111">
        <v>221</v>
      </c>
      <c r="H495" s="111">
        <f t="shared" si="17"/>
        <v>221</v>
      </c>
    </row>
    <row r="496" spans="1:8" ht="12.75">
      <c r="A496" s="119">
        <v>40673</v>
      </c>
      <c r="B496" s="78"/>
      <c r="C496" s="40"/>
      <c r="D496" s="130"/>
      <c r="E496" s="35" t="s">
        <v>273</v>
      </c>
      <c r="F496" s="61"/>
      <c r="G496" s="111">
        <v>100</v>
      </c>
      <c r="H496" s="111">
        <f t="shared" si="17"/>
        <v>100</v>
      </c>
    </row>
    <row r="497" spans="1:8" ht="12.75">
      <c r="A497" s="63">
        <v>40673</v>
      </c>
      <c r="B497" s="86"/>
      <c r="C497" s="40"/>
      <c r="E497" s="80" t="s">
        <v>274</v>
      </c>
      <c r="F497" s="61"/>
      <c r="G497" s="111">
        <v>100</v>
      </c>
      <c r="H497" s="111">
        <f t="shared" si="17"/>
        <v>100</v>
      </c>
    </row>
    <row r="498" spans="1:8" ht="25.5">
      <c r="A498" s="63">
        <v>40673</v>
      </c>
      <c r="B498" s="78"/>
      <c r="C498" s="40"/>
      <c r="E498" s="80" t="s">
        <v>275</v>
      </c>
      <c r="F498" s="61"/>
      <c r="G498" s="111">
        <v>190</v>
      </c>
      <c r="H498" s="111">
        <f t="shared" si="17"/>
        <v>190</v>
      </c>
    </row>
    <row r="499" spans="1:8" ht="25.5">
      <c r="A499" s="119">
        <v>40673</v>
      </c>
      <c r="B499" s="78"/>
      <c r="C499" s="79"/>
      <c r="D499" s="130" t="s">
        <v>276</v>
      </c>
      <c r="E499" s="35" t="s">
        <v>277</v>
      </c>
      <c r="F499" s="61"/>
      <c r="G499" s="111">
        <v>181</v>
      </c>
      <c r="H499" s="111">
        <f t="shared" si="17"/>
        <v>181</v>
      </c>
    </row>
    <row r="500" spans="1:8" ht="12.75">
      <c r="A500" s="119">
        <v>40673</v>
      </c>
      <c r="B500" s="78"/>
      <c r="C500" s="79"/>
      <c r="D500" s="130" t="s">
        <v>278</v>
      </c>
      <c r="E500" s="35" t="s">
        <v>279</v>
      </c>
      <c r="F500" s="61"/>
      <c r="G500" s="111">
        <v>9</v>
      </c>
      <c r="H500" s="111">
        <f t="shared" si="17"/>
        <v>9</v>
      </c>
    </row>
    <row r="501" spans="2:8" ht="13.5" thickBot="1">
      <c r="B501" s="78"/>
      <c r="C501" s="40"/>
      <c r="D501" s="125"/>
      <c r="E501" s="33"/>
      <c r="F501" s="61"/>
      <c r="G501" s="111"/>
      <c r="H501" s="111"/>
    </row>
    <row r="502" spans="2:8" ht="13.5" thickBot="1">
      <c r="B502" s="224"/>
      <c r="C502" s="47" t="s">
        <v>436</v>
      </c>
      <c r="D502" s="48"/>
      <c r="E502" s="49"/>
      <c r="F502" s="60">
        <f>SUM(F485:F501)</f>
        <v>0</v>
      </c>
      <c r="G502" s="60">
        <f>SUM(G485:G501)</f>
        <v>1439</v>
      </c>
      <c r="H502" s="226">
        <f>SUM(H485:H501)</f>
        <v>1439</v>
      </c>
    </row>
    <row r="503" spans="2:8" ht="12.75">
      <c r="B503" s="78"/>
      <c r="C503" s="241"/>
      <c r="D503" s="131"/>
      <c r="E503" s="132"/>
      <c r="F503" s="68"/>
      <c r="G503" s="58"/>
      <c r="H503" s="242"/>
    </row>
    <row r="504" spans="2:8" ht="12.75">
      <c r="B504" s="78"/>
      <c r="C504" s="86"/>
      <c r="D504" s="56"/>
      <c r="E504" s="133"/>
      <c r="F504" s="68"/>
      <c r="G504" s="58"/>
      <c r="H504" s="58"/>
    </row>
    <row r="505" spans="2:8" ht="12.75">
      <c r="B505" s="78"/>
      <c r="C505" s="52" t="s">
        <v>280</v>
      </c>
      <c r="D505" s="124"/>
      <c r="E505" s="32" t="s">
        <v>281</v>
      </c>
      <c r="F505" s="61"/>
      <c r="G505" s="111"/>
      <c r="H505" s="111"/>
    </row>
    <row r="506" spans="2:8" ht="12.75">
      <c r="B506" s="78"/>
      <c r="C506" s="40"/>
      <c r="D506" s="125"/>
      <c r="E506" s="33"/>
      <c r="F506" s="61"/>
      <c r="G506" s="111"/>
      <c r="H506" s="111"/>
    </row>
    <row r="507" spans="1:8" ht="12.75">
      <c r="A507" s="1">
        <v>40673</v>
      </c>
      <c r="B507" s="227">
        <v>100</v>
      </c>
      <c r="C507" s="39" t="s">
        <v>282</v>
      </c>
      <c r="D507" s="126" t="s">
        <v>283</v>
      </c>
      <c r="E507" s="33" t="s">
        <v>284</v>
      </c>
      <c r="F507" s="61"/>
      <c r="G507" s="111">
        <v>59</v>
      </c>
      <c r="H507" s="111">
        <f aca="true" t="shared" si="18" ref="H507:H514">SUM(F507:G507)</f>
        <v>59</v>
      </c>
    </row>
    <row r="508" spans="1:8" ht="12.75">
      <c r="A508" s="1">
        <v>40674</v>
      </c>
      <c r="B508" s="227"/>
      <c r="C508" s="39"/>
      <c r="D508" s="126" t="s">
        <v>285</v>
      </c>
      <c r="E508" s="33" t="s">
        <v>286</v>
      </c>
      <c r="F508" s="61"/>
      <c r="G508" s="111">
        <v>1895</v>
      </c>
      <c r="H508" s="111">
        <f t="shared" si="18"/>
        <v>1895</v>
      </c>
    </row>
    <row r="509" spans="1:8" ht="12.75">
      <c r="A509" s="1">
        <v>40673</v>
      </c>
      <c r="B509" s="227"/>
      <c r="C509" s="39"/>
      <c r="D509" s="126"/>
      <c r="E509" s="33" t="s">
        <v>287</v>
      </c>
      <c r="F509" s="61"/>
      <c r="G509" s="111">
        <v>500</v>
      </c>
      <c r="H509" s="111">
        <f t="shared" si="18"/>
        <v>500</v>
      </c>
    </row>
    <row r="510" spans="1:8" ht="12.75">
      <c r="A510" s="1">
        <v>40673</v>
      </c>
      <c r="B510" s="227"/>
      <c r="C510" s="39"/>
      <c r="D510" s="126"/>
      <c r="E510" s="33" t="s">
        <v>288</v>
      </c>
      <c r="F510" s="61"/>
      <c r="G510" s="111">
        <v>66</v>
      </c>
      <c r="H510" s="111">
        <f t="shared" si="18"/>
        <v>66</v>
      </c>
    </row>
    <row r="511" spans="1:8" ht="12.75">
      <c r="A511" s="1">
        <v>40673</v>
      </c>
      <c r="B511" s="227"/>
      <c r="C511" s="39"/>
      <c r="D511" s="126"/>
      <c r="E511" s="33" t="s">
        <v>289</v>
      </c>
      <c r="F511" s="61"/>
      <c r="G511" s="111">
        <v>292</v>
      </c>
      <c r="H511" s="111">
        <f t="shared" si="18"/>
        <v>292</v>
      </c>
    </row>
    <row r="512" spans="1:10" ht="12.75">
      <c r="A512" s="1" t="s">
        <v>290</v>
      </c>
      <c r="B512" s="227"/>
      <c r="C512" s="39"/>
      <c r="D512" s="126" t="s">
        <v>291</v>
      </c>
      <c r="E512" s="33" t="s">
        <v>292</v>
      </c>
      <c r="F512" s="61">
        <f>338-0.23</f>
        <v>337.77</v>
      </c>
      <c r="G512" s="111">
        <v>331</v>
      </c>
      <c r="H512" s="111">
        <f t="shared" si="18"/>
        <v>668.77</v>
      </c>
      <c r="J512" s="120"/>
    </row>
    <row r="513" spans="2:9" ht="38.25">
      <c r="B513" s="78"/>
      <c r="C513" s="39" t="s">
        <v>483</v>
      </c>
      <c r="D513" s="80" t="s">
        <v>293</v>
      </c>
      <c r="E513" s="80"/>
      <c r="F513" s="61"/>
      <c r="G513" s="111"/>
      <c r="H513" s="111">
        <f t="shared" si="18"/>
        <v>0</v>
      </c>
      <c r="I513" s="120"/>
    </row>
    <row r="514" spans="1:9" ht="12.75">
      <c r="A514" s="1">
        <v>40673</v>
      </c>
      <c r="B514" s="78">
        <v>642</v>
      </c>
      <c r="C514" s="39" t="s">
        <v>462</v>
      </c>
      <c r="D514" s="126" t="s">
        <v>294</v>
      </c>
      <c r="E514" s="134" t="s">
        <v>295</v>
      </c>
      <c r="F514" s="61"/>
      <c r="G514" s="111">
        <v>75</v>
      </c>
      <c r="H514" s="111">
        <f t="shared" si="18"/>
        <v>75</v>
      </c>
      <c r="I514" s="120"/>
    </row>
    <row r="515" spans="2:9" ht="13.5" thickBot="1">
      <c r="B515" s="78"/>
      <c r="C515" s="135"/>
      <c r="D515" s="136"/>
      <c r="E515" s="137"/>
      <c r="F515" s="61"/>
      <c r="G515" s="111"/>
      <c r="H515" s="111"/>
      <c r="I515" s="120"/>
    </row>
    <row r="516" spans="2:8" ht="13.5" thickBot="1">
      <c r="B516" s="235"/>
      <c r="C516" s="47" t="s">
        <v>436</v>
      </c>
      <c r="D516" s="48"/>
      <c r="E516" s="49"/>
      <c r="F516" s="60">
        <f>SUM(F505:F513)</f>
        <v>337.77</v>
      </c>
      <c r="G516" s="60">
        <f>SUM(G505:G514)</f>
        <v>3218</v>
      </c>
      <c r="H516" s="60">
        <f>SUM(F516:G516)</f>
        <v>3555.77</v>
      </c>
    </row>
    <row r="517" spans="2:8" ht="12.75">
      <c r="B517" s="78"/>
      <c r="C517" s="138"/>
      <c r="D517" s="138"/>
      <c r="E517" s="139"/>
      <c r="F517" s="140"/>
      <c r="G517" s="140"/>
      <c r="H517" s="243">
        <f>SUM(F516:G516)</f>
        <v>3555.77</v>
      </c>
    </row>
    <row r="518" spans="2:8" ht="12.75">
      <c r="B518" s="78"/>
      <c r="C518" s="138"/>
      <c r="D518" s="138"/>
      <c r="E518" s="141"/>
      <c r="F518" s="140"/>
      <c r="G518" s="140"/>
      <c r="H518" s="140"/>
    </row>
    <row r="519" spans="2:8" ht="13.5" thickBot="1">
      <c r="B519" s="78"/>
      <c r="C519" s="138"/>
      <c r="D519" s="138"/>
      <c r="E519" s="141"/>
      <c r="F519" s="140"/>
      <c r="G519" s="140"/>
      <c r="H519" s="244"/>
    </row>
    <row r="520" spans="2:8" ht="13.5" thickBot="1">
      <c r="B520" s="78"/>
      <c r="C520" s="188" t="s">
        <v>296</v>
      </c>
      <c r="D520" s="192"/>
      <c r="E520" s="193"/>
      <c r="F520" s="194"/>
      <c r="G520" s="191">
        <v>60000</v>
      </c>
      <c r="H520" s="191">
        <f>SUM(F520:G520)</f>
        <v>60000</v>
      </c>
    </row>
    <row r="521" spans="2:8" ht="12.75">
      <c r="B521" s="78"/>
      <c r="C521" s="245"/>
      <c r="D521" s="142"/>
      <c r="E521" s="33"/>
      <c r="F521" s="217"/>
      <c r="G521" s="58"/>
      <c r="H521" s="111"/>
    </row>
    <row r="522" spans="2:8" ht="12.75">
      <c r="B522" s="78"/>
      <c r="C522" s="143"/>
      <c r="D522" s="142"/>
      <c r="E522" s="33"/>
      <c r="F522" s="217"/>
      <c r="G522" s="58"/>
      <c r="H522" s="111"/>
    </row>
    <row r="523" spans="2:8" ht="12.75">
      <c r="B523" s="78"/>
      <c r="C523" s="144" t="s">
        <v>297</v>
      </c>
      <c r="D523" s="142"/>
      <c r="E523" s="33"/>
      <c r="F523" s="217"/>
      <c r="G523" s="58"/>
      <c r="H523" s="111"/>
    </row>
    <row r="524" spans="1:8" ht="12.75">
      <c r="A524" s="1">
        <v>40602</v>
      </c>
      <c r="B524" s="78"/>
      <c r="C524" s="143" t="s">
        <v>298</v>
      </c>
      <c r="D524" s="142"/>
      <c r="E524" s="33"/>
      <c r="F524" s="217">
        <v>210</v>
      </c>
      <c r="G524" s="58">
        <v>-210</v>
      </c>
      <c r="H524" s="111">
        <f>SUM(F524:G524)</f>
        <v>0</v>
      </c>
    </row>
    <row r="525" spans="1:8" ht="12.75">
      <c r="A525" s="1">
        <v>40617</v>
      </c>
      <c r="B525" s="78" t="s">
        <v>299</v>
      </c>
      <c r="C525" s="143" t="s">
        <v>300</v>
      </c>
      <c r="D525" s="142"/>
      <c r="E525" s="33"/>
      <c r="F525" s="217"/>
      <c r="G525" s="58">
        <v>-900</v>
      </c>
      <c r="H525" s="111">
        <f>SUM(F525:G525)</f>
        <v>-900</v>
      </c>
    </row>
    <row r="526" spans="1:8" ht="12.75">
      <c r="A526" s="1">
        <v>40711</v>
      </c>
      <c r="B526" s="78" t="s">
        <v>301</v>
      </c>
      <c r="C526" s="143" t="s">
        <v>298</v>
      </c>
      <c r="D526" s="142"/>
      <c r="E526" s="142"/>
      <c r="F526" s="217">
        <v>98</v>
      </c>
      <c r="G526" s="58">
        <v>-98</v>
      </c>
      <c r="H526" s="111">
        <f>SUM(F526:G526)</f>
        <v>0</v>
      </c>
    </row>
    <row r="527" spans="1:8" ht="13.5" thickBot="1">
      <c r="A527" s="1">
        <v>40766</v>
      </c>
      <c r="B527" s="145" t="s">
        <v>302</v>
      </c>
      <c r="C527" s="143" t="s">
        <v>298</v>
      </c>
      <c r="D527" s="142"/>
      <c r="E527" s="33"/>
      <c r="F527" s="217">
        <v>130</v>
      </c>
      <c r="G527" s="58">
        <v>-130</v>
      </c>
      <c r="H527" s="111">
        <f>SUM(F527:G527)</f>
        <v>0</v>
      </c>
    </row>
    <row r="528" spans="2:8" ht="13.5" thickBot="1">
      <c r="B528" s="78"/>
      <c r="C528" s="47" t="s">
        <v>436</v>
      </c>
      <c r="D528" s="48"/>
      <c r="E528" s="49"/>
      <c r="F528" s="60">
        <f>SUM(F522:F527)</f>
        <v>438</v>
      </c>
      <c r="G528" s="60">
        <f>SUM(G522:G527)</f>
        <v>-1338</v>
      </c>
      <c r="H528" s="60">
        <f>SUM(H522:H527)</f>
        <v>-900</v>
      </c>
    </row>
    <row r="529" spans="2:8" ht="12.75">
      <c r="B529" s="78"/>
      <c r="C529" s="143"/>
      <c r="D529" s="142"/>
      <c r="E529" s="33"/>
      <c r="F529" s="217"/>
      <c r="G529" s="58"/>
      <c r="H529" s="111"/>
    </row>
    <row r="530" spans="2:8" ht="12.75">
      <c r="B530" s="78"/>
      <c r="C530" s="143"/>
      <c r="D530" s="142"/>
      <c r="E530" s="33"/>
      <c r="F530" s="217"/>
      <c r="G530" s="58"/>
      <c r="H530" s="111"/>
    </row>
    <row r="531" spans="2:8" ht="12.75">
      <c r="B531" s="78"/>
      <c r="C531" s="146" t="s">
        <v>303</v>
      </c>
      <c r="D531" s="142"/>
      <c r="E531" s="147"/>
      <c r="F531" s="111"/>
      <c r="G531" s="111"/>
      <c r="H531" s="111"/>
    </row>
    <row r="532" spans="1:8" ht="12.75">
      <c r="A532" s="1">
        <v>40704</v>
      </c>
      <c r="B532" s="78" t="s">
        <v>301</v>
      </c>
      <c r="C532" s="148" t="s">
        <v>304</v>
      </c>
      <c r="D532" s="142" t="s">
        <v>305</v>
      </c>
      <c r="E532" s="149" t="s">
        <v>306</v>
      </c>
      <c r="F532" s="111"/>
      <c r="G532" s="111">
        <v>-240</v>
      </c>
      <c r="H532" s="111">
        <f aca="true" t="shared" si="19" ref="H532:H548">SUM(F532:G532)</f>
        <v>-240</v>
      </c>
    </row>
    <row r="533" spans="1:8" ht="12.75">
      <c r="A533" s="1">
        <v>40704</v>
      </c>
      <c r="B533" s="78" t="s">
        <v>301</v>
      </c>
      <c r="C533" s="148"/>
      <c r="D533" s="142"/>
      <c r="E533" s="149" t="s">
        <v>307</v>
      </c>
      <c r="F533" s="111"/>
      <c r="G533" s="111">
        <v>-920</v>
      </c>
      <c r="H533" s="111">
        <f t="shared" si="19"/>
        <v>-920</v>
      </c>
    </row>
    <row r="534" spans="1:8" ht="12.75">
      <c r="A534" s="1">
        <v>40704</v>
      </c>
      <c r="B534" s="78" t="s">
        <v>301</v>
      </c>
      <c r="C534" s="148" t="s">
        <v>308</v>
      </c>
      <c r="D534" s="142" t="s">
        <v>309</v>
      </c>
      <c r="E534" s="149" t="s">
        <v>310</v>
      </c>
      <c r="F534" s="111"/>
      <c r="G534" s="111">
        <v>-90</v>
      </c>
      <c r="H534" s="111">
        <f t="shared" si="19"/>
        <v>-90</v>
      </c>
    </row>
    <row r="535" spans="1:8" ht="12.75">
      <c r="A535" s="1">
        <v>40704</v>
      </c>
      <c r="B535" s="78" t="s">
        <v>301</v>
      </c>
      <c r="C535" s="148"/>
      <c r="D535" s="142"/>
      <c r="E535" s="149" t="s">
        <v>311</v>
      </c>
      <c r="F535" s="111"/>
      <c r="G535" s="111">
        <v>-110</v>
      </c>
      <c r="H535" s="111">
        <f t="shared" si="19"/>
        <v>-110</v>
      </c>
    </row>
    <row r="536" spans="1:8" ht="12.75">
      <c r="A536" s="1">
        <v>40704</v>
      </c>
      <c r="B536" s="78" t="s">
        <v>301</v>
      </c>
      <c r="C536" s="148" t="s">
        <v>312</v>
      </c>
      <c r="D536" s="142" t="s">
        <v>313</v>
      </c>
      <c r="E536" s="149" t="s">
        <v>314</v>
      </c>
      <c r="F536" s="111"/>
      <c r="G536" s="111">
        <v>-81</v>
      </c>
      <c r="H536" s="111">
        <f t="shared" si="19"/>
        <v>-81</v>
      </c>
    </row>
    <row r="537" spans="1:8" ht="12.75">
      <c r="A537" s="1">
        <v>40704</v>
      </c>
      <c r="B537" s="78" t="s">
        <v>301</v>
      </c>
      <c r="C537" s="148"/>
      <c r="D537" s="142"/>
      <c r="E537" s="149" t="s">
        <v>315</v>
      </c>
      <c r="F537" s="111"/>
      <c r="G537" s="111">
        <v>-18</v>
      </c>
      <c r="H537" s="111">
        <f t="shared" si="19"/>
        <v>-18</v>
      </c>
    </row>
    <row r="538" spans="1:8" ht="12.75">
      <c r="A538" s="1">
        <v>40704</v>
      </c>
      <c r="B538" s="78" t="s">
        <v>301</v>
      </c>
      <c r="C538" s="148" t="s">
        <v>316</v>
      </c>
      <c r="D538" s="142" t="s">
        <v>317</v>
      </c>
      <c r="E538" s="149" t="s">
        <v>318</v>
      </c>
      <c r="F538" s="111"/>
      <c r="G538" s="111">
        <v>-32</v>
      </c>
      <c r="H538" s="111">
        <f t="shared" si="19"/>
        <v>-32</v>
      </c>
    </row>
    <row r="539" spans="1:8" ht="12.75">
      <c r="A539" s="1">
        <v>40704</v>
      </c>
      <c r="B539" s="78" t="s">
        <v>301</v>
      </c>
      <c r="C539" s="148"/>
      <c r="D539" s="142"/>
      <c r="E539" s="149" t="s">
        <v>319</v>
      </c>
      <c r="F539" s="111"/>
      <c r="G539" s="111">
        <v>-130</v>
      </c>
      <c r="H539" s="111">
        <f t="shared" si="19"/>
        <v>-130</v>
      </c>
    </row>
    <row r="540" spans="1:8" ht="12.75">
      <c r="A540" s="1">
        <v>40704</v>
      </c>
      <c r="B540" s="78" t="s">
        <v>301</v>
      </c>
      <c r="C540" s="148"/>
      <c r="D540" s="142"/>
      <c r="E540" s="149" t="s">
        <v>320</v>
      </c>
      <c r="F540" s="111"/>
      <c r="G540" s="111">
        <v>-28</v>
      </c>
      <c r="H540" s="111">
        <f t="shared" si="19"/>
        <v>-28</v>
      </c>
    </row>
    <row r="541" spans="1:8" ht="12.75">
      <c r="A541" s="1">
        <v>40704</v>
      </c>
      <c r="B541" s="78" t="s">
        <v>301</v>
      </c>
      <c r="C541" s="148"/>
      <c r="D541" s="142"/>
      <c r="E541" s="149" t="s">
        <v>321</v>
      </c>
      <c r="F541" s="111"/>
      <c r="G541" s="111">
        <v>-70</v>
      </c>
      <c r="H541" s="111">
        <f t="shared" si="19"/>
        <v>-70</v>
      </c>
    </row>
    <row r="542" spans="1:8" ht="12.75">
      <c r="A542" s="1">
        <v>40704</v>
      </c>
      <c r="B542" s="78" t="s">
        <v>301</v>
      </c>
      <c r="C542" s="148" t="s">
        <v>316</v>
      </c>
      <c r="D542" s="142" t="s">
        <v>322</v>
      </c>
      <c r="E542" s="149" t="s">
        <v>323</v>
      </c>
      <c r="F542" s="111"/>
      <c r="G542" s="111">
        <v>-170</v>
      </c>
      <c r="H542" s="111">
        <f t="shared" si="19"/>
        <v>-170</v>
      </c>
    </row>
    <row r="543" spans="1:8" ht="12.75">
      <c r="A543" s="1">
        <v>40704</v>
      </c>
      <c r="B543" s="78" t="s">
        <v>301</v>
      </c>
      <c r="C543" s="143" t="s">
        <v>324</v>
      </c>
      <c r="D543" s="150" t="s">
        <v>325</v>
      </c>
      <c r="E543" s="149" t="s">
        <v>326</v>
      </c>
      <c r="F543" s="111"/>
      <c r="G543" s="111">
        <v>-60</v>
      </c>
      <c r="H543" s="111">
        <f t="shared" si="19"/>
        <v>-60</v>
      </c>
    </row>
    <row r="544" spans="1:8" ht="12.75">
      <c r="A544" s="1">
        <v>40704</v>
      </c>
      <c r="B544" s="78" t="s">
        <v>301</v>
      </c>
      <c r="C544" s="148"/>
      <c r="D544" s="142"/>
      <c r="E544" s="149" t="s">
        <v>327</v>
      </c>
      <c r="F544" s="111"/>
      <c r="G544" s="111">
        <v>-100</v>
      </c>
      <c r="H544" s="111">
        <f t="shared" si="19"/>
        <v>-100</v>
      </c>
    </row>
    <row r="545" spans="1:8" ht="12.75">
      <c r="A545" s="1">
        <v>40704</v>
      </c>
      <c r="B545" s="78" t="s">
        <v>301</v>
      </c>
      <c r="C545" s="148"/>
      <c r="D545" s="142"/>
      <c r="E545" s="149" t="s">
        <v>328</v>
      </c>
      <c r="F545" s="111"/>
      <c r="G545" s="58">
        <v>-37</v>
      </c>
      <c r="H545" s="111">
        <f t="shared" si="19"/>
        <v>-37</v>
      </c>
    </row>
    <row r="546" spans="1:8" ht="12.75">
      <c r="A546" s="1">
        <v>40704</v>
      </c>
      <c r="B546" s="78" t="s">
        <v>301</v>
      </c>
      <c r="C546" s="148"/>
      <c r="D546" s="142"/>
      <c r="E546" s="149" t="s">
        <v>329</v>
      </c>
      <c r="F546" s="111"/>
      <c r="G546" s="111">
        <v>-68</v>
      </c>
      <c r="H546" s="111">
        <f t="shared" si="19"/>
        <v>-68</v>
      </c>
    </row>
    <row r="547" spans="1:8" ht="12.75">
      <c r="A547" s="1">
        <v>40704</v>
      </c>
      <c r="B547" s="78" t="s">
        <v>301</v>
      </c>
      <c r="C547" s="148"/>
      <c r="D547" s="142"/>
      <c r="E547" s="149" t="s">
        <v>330</v>
      </c>
      <c r="F547" s="111"/>
      <c r="G547" s="111">
        <v>-125</v>
      </c>
      <c r="H547" s="111">
        <f t="shared" si="19"/>
        <v>-125</v>
      </c>
    </row>
    <row r="548" spans="1:8" ht="12.75">
      <c r="A548" s="1">
        <v>40704</v>
      </c>
      <c r="B548" s="78" t="s">
        <v>301</v>
      </c>
      <c r="C548" s="143" t="s">
        <v>324</v>
      </c>
      <c r="D548" s="142" t="s">
        <v>331</v>
      </c>
      <c r="E548" s="149" t="s">
        <v>332</v>
      </c>
      <c r="F548" s="111">
        <v>-98</v>
      </c>
      <c r="G548" s="111"/>
      <c r="H548" s="111">
        <f t="shared" si="19"/>
        <v>-98</v>
      </c>
    </row>
    <row r="549" spans="2:8" ht="12.75">
      <c r="B549" s="78"/>
      <c r="C549" s="151" t="s">
        <v>436</v>
      </c>
      <c r="D549" s="152"/>
      <c r="E549" s="153"/>
      <c r="F549" s="154">
        <f>SUM(F532:F548)</f>
        <v>-98</v>
      </c>
      <c r="G549" s="154">
        <f>SUM(G532:G548)</f>
        <v>-2279</v>
      </c>
      <c r="H549" s="154">
        <f>SUM(H532:H548)</f>
        <v>-2377</v>
      </c>
    </row>
    <row r="550" spans="2:8" ht="12.75">
      <c r="B550" s="155"/>
      <c r="C550" s="156"/>
      <c r="D550" s="157"/>
      <c r="E550" s="158"/>
      <c r="F550" s="222"/>
      <c r="G550" s="101"/>
      <c r="H550" s="240"/>
    </row>
    <row r="551" spans="2:8" ht="13.5" thickBot="1">
      <c r="B551" s="78"/>
      <c r="C551" s="159"/>
      <c r="D551" s="160"/>
      <c r="E551" s="161"/>
      <c r="F551" s="68"/>
      <c r="G551" s="58"/>
      <c r="H551" s="111"/>
    </row>
    <row r="552" spans="2:9" ht="13.5" thickBot="1">
      <c r="B552" s="78"/>
      <c r="C552" s="188" t="s">
        <v>333</v>
      </c>
      <c r="D552" s="189"/>
      <c r="E552" s="190"/>
      <c r="F552" s="191">
        <v>3621</v>
      </c>
      <c r="G552" s="191">
        <v>53102</v>
      </c>
      <c r="H552" s="191">
        <f>SUM(F552:G552)</f>
        <v>56723</v>
      </c>
      <c r="I552" s="162" t="s">
        <v>334</v>
      </c>
    </row>
    <row r="553" spans="2:8" ht="12.75">
      <c r="B553" s="78"/>
      <c r="C553" s="138"/>
      <c r="D553" s="138"/>
      <c r="E553" s="141"/>
      <c r="F553" s="140"/>
      <c r="G553" s="140"/>
      <c r="H553" s="246"/>
    </row>
    <row r="554" spans="2:8" ht="12.75">
      <c r="B554" s="78"/>
      <c r="C554" s="138"/>
      <c r="D554" s="138"/>
      <c r="E554" s="141"/>
      <c r="F554" s="140"/>
      <c r="G554" s="140"/>
      <c r="H554" s="246"/>
    </row>
    <row r="555" spans="2:8" ht="12.75">
      <c r="B555" s="78"/>
      <c r="C555" s="138"/>
      <c r="D555" s="138"/>
      <c r="E555" s="141"/>
      <c r="F555" s="140"/>
      <c r="G555" s="140"/>
      <c r="H555" s="246"/>
    </row>
    <row r="556" spans="2:8" ht="12.75">
      <c r="B556" s="78"/>
      <c r="C556" s="138"/>
      <c r="D556" s="138"/>
      <c r="E556" s="141"/>
      <c r="F556" s="140"/>
      <c r="G556" s="140"/>
      <c r="H556" s="246"/>
    </row>
    <row r="557" spans="2:8" ht="12.75">
      <c r="B557" s="78"/>
      <c r="C557" s="163" t="s">
        <v>335</v>
      </c>
      <c r="D557" s="164"/>
      <c r="E557" s="165"/>
      <c r="F557" s="166">
        <f>SUM(F577)</f>
        <v>3620.77</v>
      </c>
      <c r="G557" s="166">
        <f>SUM(G577)</f>
        <v>53101.7584</v>
      </c>
      <c r="H557" s="166">
        <f>SUM(H577)</f>
        <v>56722.528399999996</v>
      </c>
    </row>
    <row r="558" spans="2:8" ht="12.75">
      <c r="B558" s="78"/>
      <c r="C558" s="167" t="s">
        <v>336</v>
      </c>
      <c r="D558" s="168"/>
      <c r="E558" s="169"/>
      <c r="F558" s="170">
        <f>SUM(F552-F557)</f>
        <v>0.2300000000000182</v>
      </c>
      <c r="G558" s="170">
        <f>SUM(G552-G557)</f>
        <v>0.24160000000119908</v>
      </c>
      <c r="H558" s="170">
        <f>SUM(H552-H557)</f>
        <v>0.4716000000044005</v>
      </c>
    </row>
    <row r="559" spans="2:10" ht="15">
      <c r="B559" s="78"/>
      <c r="C559" s="247"/>
      <c r="D559" s="171"/>
      <c r="E559" s="172"/>
      <c r="F559" s="248"/>
      <c r="G559" s="248"/>
      <c r="H559" s="248">
        <f>SUM(F559:G559)</f>
        <v>0</v>
      </c>
      <c r="I559" s="173"/>
      <c r="J559" s="173"/>
    </row>
    <row r="560" spans="2:10" ht="15">
      <c r="B560" s="78"/>
      <c r="C560" s="249"/>
      <c r="D560" s="250"/>
      <c r="E560" s="174"/>
      <c r="F560" s="251"/>
      <c r="G560" s="251"/>
      <c r="H560" s="251">
        <f>SUM(F560:G560)</f>
        <v>0</v>
      </c>
      <c r="I560" s="173"/>
      <c r="J560" s="173"/>
    </row>
    <row r="561" spans="2:10" ht="15">
      <c r="B561" s="78"/>
      <c r="C561" s="252"/>
      <c r="D561" s="175"/>
      <c r="E561" s="176"/>
      <c r="F561" s="253"/>
      <c r="G561" s="253"/>
      <c r="H561" s="253">
        <f>SUM(F561:G561)</f>
        <v>0</v>
      </c>
      <c r="I561" s="173"/>
      <c r="J561" s="173"/>
    </row>
    <row r="562" spans="2:10" ht="15">
      <c r="B562" s="78"/>
      <c r="C562" s="254"/>
      <c r="D562" s="142"/>
      <c r="E562" s="174"/>
      <c r="F562" s="251"/>
      <c r="G562" s="251"/>
      <c r="H562" s="251"/>
      <c r="I562" s="173"/>
      <c r="J562" s="173"/>
    </row>
    <row r="563" spans="2:10" ht="12.75">
      <c r="B563" s="78"/>
      <c r="C563" s="255"/>
      <c r="D563" s="142"/>
      <c r="E563" s="174"/>
      <c r="F563" s="68"/>
      <c r="G563" s="58"/>
      <c r="H563" s="58"/>
      <c r="I563" s="173"/>
      <c r="J563" s="173"/>
    </row>
    <row r="564" spans="2:10" ht="12.75">
      <c r="B564" s="78"/>
      <c r="C564" s="255"/>
      <c r="D564" s="142"/>
      <c r="E564" s="174"/>
      <c r="F564" s="68"/>
      <c r="G564" s="58"/>
      <c r="H564" s="58"/>
      <c r="I564" s="173"/>
      <c r="J564" s="173"/>
    </row>
    <row r="565" spans="2:10" ht="12.75">
      <c r="B565" s="78"/>
      <c r="C565" s="255"/>
      <c r="D565" s="142"/>
      <c r="E565" s="174"/>
      <c r="F565" s="68"/>
      <c r="G565" s="58"/>
      <c r="H565" s="58"/>
      <c r="I565" s="173"/>
      <c r="J565" s="173"/>
    </row>
    <row r="566" spans="2:10" ht="12.75">
      <c r="B566" s="78"/>
      <c r="C566" s="177" t="s">
        <v>337</v>
      </c>
      <c r="D566" s="178"/>
      <c r="E566" s="179" t="s">
        <v>338</v>
      </c>
      <c r="F566" s="222"/>
      <c r="G566" s="101"/>
      <c r="H566" s="101"/>
      <c r="I566" s="173"/>
      <c r="J566" s="173"/>
    </row>
    <row r="567" spans="2:8" ht="12.75">
      <c r="B567" s="78"/>
      <c r="C567" s="86" t="s">
        <v>361</v>
      </c>
      <c r="D567" s="142"/>
      <c r="E567" s="149">
        <v>6351.5331</v>
      </c>
      <c r="F567" s="68">
        <f>SUM(F67)</f>
        <v>1185</v>
      </c>
      <c r="G567" s="68">
        <f>SUM(G67)</f>
        <v>33703</v>
      </c>
      <c r="H567" s="58">
        <f>SUM(F567:G567)</f>
        <v>34888</v>
      </c>
    </row>
    <row r="568" spans="2:8" ht="12.75">
      <c r="B568" s="78"/>
      <c r="C568" s="56" t="s">
        <v>437</v>
      </c>
      <c r="D568" s="56"/>
      <c r="E568" s="149">
        <v>5213</v>
      </c>
      <c r="F568" s="68">
        <f>SUM(F76)</f>
        <v>0</v>
      </c>
      <c r="G568" s="68">
        <f>SUM(G76)</f>
        <v>0</v>
      </c>
      <c r="H568" s="58">
        <f>SUM(H76)</f>
        <v>0</v>
      </c>
    </row>
    <row r="569" spans="2:8" ht="12.75">
      <c r="B569" s="78"/>
      <c r="C569" s="86" t="s">
        <v>444</v>
      </c>
      <c r="D569" s="142"/>
      <c r="E569" s="149">
        <v>5221</v>
      </c>
      <c r="F569" s="68">
        <f>SUM(F83)</f>
        <v>0</v>
      </c>
      <c r="G569" s="68">
        <f>SUM(G83)</f>
        <v>33</v>
      </c>
      <c r="H569" s="58">
        <f>SUM(H83)</f>
        <v>33</v>
      </c>
    </row>
    <row r="570" spans="2:8" ht="12.75">
      <c r="B570" s="78"/>
      <c r="C570" s="86" t="s">
        <v>448</v>
      </c>
      <c r="D570" s="142"/>
      <c r="E570" s="180" t="s">
        <v>339</v>
      </c>
      <c r="F570" s="68">
        <f>SUM(F92)</f>
        <v>0</v>
      </c>
      <c r="G570" s="68">
        <f>SUM(G92)</f>
        <v>149</v>
      </c>
      <c r="H570" s="58">
        <f>SUM(F570:G570)</f>
        <v>149</v>
      </c>
    </row>
    <row r="571" spans="2:8" ht="12.75">
      <c r="B571" s="78"/>
      <c r="C571" s="86" t="s">
        <v>457</v>
      </c>
      <c r="D571" s="142"/>
      <c r="E571" s="181" t="s">
        <v>340</v>
      </c>
      <c r="F571" s="68">
        <f>SUM(F103)</f>
        <v>72</v>
      </c>
      <c r="G571" s="68">
        <f>SUM(G103)</f>
        <v>252</v>
      </c>
      <c r="H571" s="58">
        <f>SUM(H103)</f>
        <v>324</v>
      </c>
    </row>
    <row r="572" spans="2:8" ht="12.75">
      <c r="B572" s="78"/>
      <c r="C572" s="148" t="s">
        <v>341</v>
      </c>
      <c r="D572" s="142"/>
      <c r="E572" s="181" t="s">
        <v>342</v>
      </c>
      <c r="F572" s="68">
        <f>SUM(F111)</f>
        <v>0</v>
      </c>
      <c r="G572" s="68">
        <f>SUM(G111)</f>
        <v>48</v>
      </c>
      <c r="H572" s="58">
        <f>SUM(H111)</f>
        <v>48</v>
      </c>
    </row>
    <row r="573" spans="2:8" ht="12.75">
      <c r="B573" s="78"/>
      <c r="C573" s="148" t="s">
        <v>343</v>
      </c>
      <c r="D573" s="142"/>
      <c r="E573" s="182" t="s">
        <v>474</v>
      </c>
      <c r="F573" s="68">
        <f>SUM(F431)</f>
        <v>2026</v>
      </c>
      <c r="G573" s="68">
        <f>SUM(G431)</f>
        <v>11140.758399999999</v>
      </c>
      <c r="H573" s="58">
        <f>SUM(F573:G573)</f>
        <v>13166.758399999999</v>
      </c>
    </row>
    <row r="574" spans="2:8" ht="12.75">
      <c r="B574" s="78"/>
      <c r="C574" s="148" t="s">
        <v>344</v>
      </c>
      <c r="D574" s="142"/>
      <c r="E574" s="182" t="s">
        <v>207</v>
      </c>
      <c r="F574" s="68">
        <f>SUM(F482)</f>
        <v>0</v>
      </c>
      <c r="G574" s="68">
        <f>SUM(G482)</f>
        <v>3119</v>
      </c>
      <c r="H574" s="58">
        <f>SUM(F574:G574)</f>
        <v>3119</v>
      </c>
    </row>
    <row r="575" spans="2:8" ht="12.75">
      <c r="B575" s="78"/>
      <c r="C575" s="148" t="s">
        <v>252</v>
      </c>
      <c r="D575" s="142"/>
      <c r="E575" s="182">
        <v>5332</v>
      </c>
      <c r="F575" s="68">
        <f>SUM(F502)</f>
        <v>0</v>
      </c>
      <c r="G575" s="68">
        <f>SUM(G502)</f>
        <v>1439</v>
      </c>
      <c r="H575" s="58">
        <f>SUM(F575:G575)</f>
        <v>1439</v>
      </c>
    </row>
    <row r="576" spans="2:8" ht="13.5" thickBot="1">
      <c r="B576" s="78"/>
      <c r="C576" s="86" t="s">
        <v>280</v>
      </c>
      <c r="D576" s="86"/>
      <c r="E576" s="75">
        <v>5334</v>
      </c>
      <c r="F576" s="68">
        <f>SUM(F516)</f>
        <v>337.77</v>
      </c>
      <c r="G576" s="68">
        <f>SUM(G516)</f>
        <v>3218</v>
      </c>
      <c r="H576" s="58">
        <f>SUM(F576:G576)</f>
        <v>3555.77</v>
      </c>
    </row>
    <row r="577" spans="2:8" ht="13.5" thickBot="1">
      <c r="B577" s="256"/>
      <c r="C577" s="47" t="s">
        <v>345</v>
      </c>
      <c r="D577" s="48"/>
      <c r="E577" s="49"/>
      <c r="F577" s="60">
        <f>SUM(F567:F576)</f>
        <v>3620.77</v>
      </c>
      <c r="G577" s="60">
        <f>SUM(G567:G576)</f>
        <v>53101.7584</v>
      </c>
      <c r="H577" s="60">
        <f>SUM(H567:H576)</f>
        <v>56722.528399999996</v>
      </c>
    </row>
    <row r="578" spans="2:8" ht="12.75">
      <c r="B578" s="183"/>
      <c r="C578" s="123"/>
      <c r="D578" s="123"/>
      <c r="E578" s="184"/>
      <c r="F578" s="257"/>
      <c r="G578" s="257"/>
      <c r="H578" s="258"/>
    </row>
    <row r="579" spans="2:8" ht="12.75">
      <c r="B579" s="183"/>
      <c r="C579" s="123"/>
      <c r="D579" s="123"/>
      <c r="E579" s="259"/>
      <c r="F579" s="257"/>
      <c r="G579" s="257"/>
      <c r="H579" s="258"/>
    </row>
    <row r="580" spans="2:8" ht="12.75">
      <c r="B580" s="183"/>
      <c r="C580" s="123"/>
      <c r="D580" s="123"/>
      <c r="E580" s="259"/>
      <c r="F580" s="257"/>
      <c r="G580" s="257"/>
      <c r="H580" s="258"/>
    </row>
    <row r="581" spans="2:8" ht="12.75">
      <c r="B581" s="183"/>
      <c r="C581" s="123"/>
      <c r="D581" s="123"/>
      <c r="E581" s="259"/>
      <c r="F581" s="257"/>
      <c r="G581" s="257"/>
      <c r="H581" s="258"/>
    </row>
    <row r="582" spans="2:8" ht="12.75">
      <c r="B582" s="183"/>
      <c r="C582" s="123"/>
      <c r="D582" s="123"/>
      <c r="E582" s="259"/>
      <c r="F582" s="257"/>
      <c r="G582" s="257"/>
      <c r="H582" s="258"/>
    </row>
    <row r="583" spans="2:8" ht="12.75">
      <c r="B583" s="183"/>
      <c r="C583" s="123"/>
      <c r="D583" s="123"/>
      <c r="E583" s="259"/>
      <c r="F583" s="257"/>
      <c r="G583" s="257"/>
      <c r="H583" s="258"/>
    </row>
    <row r="584" spans="2:8" ht="12.75">
      <c r="B584" s="183"/>
      <c r="C584" s="123"/>
      <c r="D584" s="123"/>
      <c r="E584" s="259"/>
      <c r="F584" s="257"/>
      <c r="G584" s="257"/>
      <c r="H584" s="258"/>
    </row>
    <row r="585" spans="2:8" ht="12.75">
      <c r="B585" s="183"/>
      <c r="C585" s="123"/>
      <c r="D585" s="123"/>
      <c r="E585" s="259"/>
      <c r="F585" s="257"/>
      <c r="G585" s="257"/>
      <c r="H585" s="258"/>
    </row>
    <row r="586" spans="2:8" ht="12.75">
      <c r="B586" s="183"/>
      <c r="C586" s="123"/>
      <c r="D586" s="123"/>
      <c r="E586" s="259"/>
      <c r="F586" s="257"/>
      <c r="G586" s="257"/>
      <c r="H586" s="258"/>
    </row>
    <row r="587" spans="2:8" ht="12.75">
      <c r="B587" s="183"/>
      <c r="C587" s="123"/>
      <c r="D587" s="123"/>
      <c r="E587" s="259"/>
      <c r="F587" s="257"/>
      <c r="G587" s="257"/>
      <c r="H587" s="258"/>
    </row>
    <row r="588" spans="2:8" ht="12.75">
      <c r="B588" s="183"/>
      <c r="C588" s="123"/>
      <c r="D588" s="123"/>
      <c r="E588" s="259"/>
      <c r="F588" s="257"/>
      <c r="G588" s="257"/>
      <c r="H588" s="258"/>
    </row>
    <row r="589" spans="2:8" ht="12.75">
      <c r="B589" s="183"/>
      <c r="C589" s="123"/>
      <c r="D589" s="123"/>
      <c r="E589" s="259"/>
      <c r="F589" s="257"/>
      <c r="G589" s="257"/>
      <c r="H589" s="258"/>
    </row>
    <row r="590" spans="2:8" ht="12.75">
      <c r="B590" s="183"/>
      <c r="C590" s="123"/>
      <c r="D590" s="123"/>
      <c r="E590" s="259"/>
      <c r="F590" s="257"/>
      <c r="G590" s="257"/>
      <c r="H590" s="258"/>
    </row>
    <row r="591" spans="2:8" ht="12.75">
      <c r="B591" s="183"/>
      <c r="C591" s="123"/>
      <c r="D591" s="123"/>
      <c r="E591" s="259"/>
      <c r="F591" s="257"/>
      <c r="G591" s="257"/>
      <c r="H591" s="258"/>
    </row>
    <row r="592" spans="2:8" ht="12.75">
      <c r="B592" s="183"/>
      <c r="C592" s="123"/>
      <c r="D592" s="123"/>
      <c r="E592" s="259"/>
      <c r="F592" s="187"/>
      <c r="G592" s="187"/>
      <c r="H592" s="187"/>
    </row>
    <row r="593" spans="2:8" ht="12.75">
      <c r="B593" s="183"/>
      <c r="C593" s="123"/>
      <c r="D593" s="123"/>
      <c r="E593" s="259"/>
      <c r="F593" s="257"/>
      <c r="G593" s="257"/>
      <c r="H593" s="258"/>
    </row>
    <row r="594" spans="2:8" ht="12.75">
      <c r="B594" s="183"/>
      <c r="C594" s="123"/>
      <c r="D594" s="123"/>
      <c r="E594" s="259"/>
      <c r="F594" s="257"/>
      <c r="G594" s="257"/>
      <c r="H594" s="258"/>
    </row>
    <row r="595" spans="2:8" ht="12.75">
      <c r="B595" s="183"/>
      <c r="C595" s="123"/>
      <c r="D595" s="123"/>
      <c r="E595" s="259"/>
      <c r="F595" s="257"/>
      <c r="G595" s="257"/>
      <c r="H595" s="258"/>
    </row>
    <row r="596" spans="2:8" ht="12.75">
      <c r="B596" s="183"/>
      <c r="C596" s="123"/>
      <c r="D596" s="123"/>
      <c r="E596" s="259"/>
      <c r="F596" s="257"/>
      <c r="G596" s="257"/>
      <c r="H596" s="258"/>
    </row>
    <row r="597" spans="2:8" ht="12.75">
      <c r="B597" s="183"/>
      <c r="C597" s="123"/>
      <c r="D597" s="123"/>
      <c r="E597" s="259"/>
      <c r="F597" s="257"/>
      <c r="G597" s="257"/>
      <c r="H597" s="258"/>
    </row>
    <row r="598" spans="2:8" ht="12.75">
      <c r="B598" s="183"/>
      <c r="C598" s="123"/>
      <c r="D598" s="123"/>
      <c r="E598" s="259"/>
      <c r="F598" s="257"/>
      <c r="G598" s="257"/>
      <c r="H598" s="258"/>
    </row>
    <row r="599" spans="2:8" ht="12.75">
      <c r="B599" s="183"/>
      <c r="C599" s="123"/>
      <c r="D599" s="260"/>
      <c r="E599" s="259"/>
      <c r="F599" s="257"/>
      <c r="G599" s="257"/>
      <c r="H599" s="258"/>
    </row>
    <row r="600" spans="2:8" ht="12.75">
      <c r="B600" s="183"/>
      <c r="C600" s="123"/>
      <c r="D600" s="123"/>
      <c r="E600" s="259"/>
      <c r="F600" s="257"/>
      <c r="G600" s="257"/>
      <c r="H600" s="258"/>
    </row>
    <row r="601" spans="2:8" ht="12.75">
      <c r="B601" s="183"/>
      <c r="C601" s="123"/>
      <c r="D601" s="123"/>
      <c r="E601" s="259"/>
      <c r="F601" s="257"/>
      <c r="G601" s="257"/>
      <c r="H601" s="258"/>
    </row>
    <row r="602" spans="2:8" ht="12.75">
      <c r="B602" s="183"/>
      <c r="C602" s="123"/>
      <c r="D602" s="123"/>
      <c r="E602" s="259"/>
      <c r="F602" s="257"/>
      <c r="G602" s="257"/>
      <c r="H602" s="258"/>
    </row>
    <row r="603" spans="2:8" ht="12.75">
      <c r="B603" s="183"/>
      <c r="C603" s="79"/>
      <c r="D603" s="79"/>
      <c r="E603" s="259"/>
      <c r="F603" s="257"/>
      <c r="G603" s="257"/>
      <c r="H603" s="258"/>
    </row>
    <row r="604" spans="2:8" ht="12.75">
      <c r="B604" s="261"/>
      <c r="C604" s="123"/>
      <c r="D604" s="123"/>
      <c r="E604" s="259"/>
      <c r="F604" s="257"/>
      <c r="G604" s="257"/>
      <c r="H604" s="258"/>
    </row>
    <row r="605" spans="2:8" ht="12.75">
      <c r="B605" s="183"/>
      <c r="C605" s="123"/>
      <c r="D605" s="123"/>
      <c r="E605" s="259"/>
      <c r="F605" s="257"/>
      <c r="G605" s="257"/>
      <c r="H605" s="258"/>
    </row>
    <row r="606" spans="2:8" ht="12.75">
      <c r="B606" s="183"/>
      <c r="C606" s="123"/>
      <c r="D606" s="123"/>
      <c r="E606" s="259"/>
      <c r="F606" s="257"/>
      <c r="G606" s="257"/>
      <c r="H606" s="258"/>
    </row>
    <row r="607" spans="2:8" ht="12.75">
      <c r="B607" s="183"/>
      <c r="C607" s="123"/>
      <c r="D607" s="123"/>
      <c r="E607" s="259"/>
      <c r="F607" s="257"/>
      <c r="G607" s="257"/>
      <c r="H607" s="258"/>
    </row>
    <row r="608" spans="2:8" ht="12.75">
      <c r="B608" s="183"/>
      <c r="C608" s="123"/>
      <c r="D608" s="123"/>
      <c r="E608" s="259"/>
      <c r="F608" s="257"/>
      <c r="G608" s="257"/>
      <c r="H608" s="258"/>
    </row>
    <row r="609" spans="2:8" ht="12.75">
      <c r="B609" s="183"/>
      <c r="C609" s="123"/>
      <c r="D609" s="123"/>
      <c r="E609" s="259"/>
      <c r="F609" s="257"/>
      <c r="G609" s="257"/>
      <c r="H609" s="258"/>
    </row>
    <row r="610" spans="2:8" ht="12.75">
      <c r="B610" s="183"/>
      <c r="C610" s="123"/>
      <c r="D610" s="123"/>
      <c r="E610" s="259"/>
      <c r="F610" s="257"/>
      <c r="G610" s="257"/>
      <c r="H610" s="258"/>
    </row>
    <row r="611" spans="2:8" ht="12.75">
      <c r="B611" s="183"/>
      <c r="C611" s="123"/>
      <c r="D611" s="123"/>
      <c r="E611" s="259"/>
      <c r="F611" s="257"/>
      <c r="G611" s="257"/>
      <c r="H611" s="258"/>
    </row>
    <row r="612" spans="2:8" ht="12.75">
      <c r="B612" s="183"/>
      <c r="C612" s="123"/>
      <c r="D612" s="260"/>
      <c r="E612" s="259"/>
      <c r="F612" s="257"/>
      <c r="G612" s="257"/>
      <c r="H612" s="258"/>
    </row>
    <row r="613" spans="2:8" ht="12.75">
      <c r="B613" s="183"/>
      <c r="C613" s="123"/>
      <c r="D613" s="123"/>
      <c r="E613" s="259"/>
      <c r="F613" s="257"/>
      <c r="G613" s="257"/>
      <c r="H613" s="258"/>
    </row>
    <row r="614" spans="2:8" ht="12.75">
      <c r="B614" s="183"/>
      <c r="C614" s="123"/>
      <c r="D614" s="123"/>
      <c r="E614" s="259"/>
      <c r="F614" s="257"/>
      <c r="G614" s="257"/>
      <c r="H614" s="258"/>
    </row>
    <row r="615" spans="2:8" ht="12.75">
      <c r="B615" s="183"/>
      <c r="C615" s="123"/>
      <c r="D615" s="123"/>
      <c r="E615" s="259"/>
      <c r="F615" s="257"/>
      <c r="G615" s="257"/>
      <c r="H615" s="258"/>
    </row>
    <row r="616" spans="2:8" ht="12.75">
      <c r="B616" s="183"/>
      <c r="C616" s="123"/>
      <c r="D616" s="123"/>
      <c r="E616" s="259"/>
      <c r="F616" s="257"/>
      <c r="G616" s="257"/>
      <c r="H616" s="258"/>
    </row>
    <row r="617" spans="2:8" ht="12.75">
      <c r="B617" s="183"/>
      <c r="C617" s="123"/>
      <c r="D617" s="123"/>
      <c r="E617" s="259"/>
      <c r="F617" s="257"/>
      <c r="G617" s="257"/>
      <c r="H617" s="258"/>
    </row>
    <row r="618" spans="2:8" ht="12.75">
      <c r="B618" s="183"/>
      <c r="C618" s="123"/>
      <c r="D618" s="123"/>
      <c r="E618" s="259"/>
      <c r="F618" s="257"/>
      <c r="G618" s="257"/>
      <c r="H618" s="258"/>
    </row>
    <row r="619" spans="2:8" ht="12.75">
      <c r="B619" s="183"/>
      <c r="C619" s="123"/>
      <c r="D619" s="123"/>
      <c r="E619" s="259"/>
      <c r="F619" s="257"/>
      <c r="G619" s="257"/>
      <c r="H619" s="258"/>
    </row>
    <row r="620" spans="2:8" ht="12.75">
      <c r="B620" s="183"/>
      <c r="C620" s="123"/>
      <c r="D620" s="123"/>
      <c r="E620" s="259"/>
      <c r="F620" s="257"/>
      <c r="G620" s="257"/>
      <c r="H620" s="258"/>
    </row>
    <row r="621" spans="2:8" ht="12.75">
      <c r="B621" s="183"/>
      <c r="C621" s="123"/>
      <c r="D621" s="123"/>
      <c r="E621" s="259"/>
      <c r="F621" s="257"/>
      <c r="G621" s="257"/>
      <c r="H621" s="258"/>
    </row>
    <row r="622" spans="2:8" ht="12.75">
      <c r="B622" s="183"/>
      <c r="C622" s="123"/>
      <c r="D622" s="123"/>
      <c r="E622" s="259"/>
      <c r="F622" s="257"/>
      <c r="G622" s="257"/>
      <c r="H622" s="258"/>
    </row>
    <row r="623" spans="2:8" ht="12.75">
      <c r="B623" s="183"/>
      <c r="C623" s="123"/>
      <c r="D623" s="123"/>
      <c r="E623" s="259"/>
      <c r="F623" s="257"/>
      <c r="G623" s="257"/>
      <c r="H623" s="258"/>
    </row>
    <row r="624" spans="2:8" ht="12.75">
      <c r="B624" s="183"/>
      <c r="C624" s="123"/>
      <c r="D624" s="123"/>
      <c r="E624" s="259"/>
      <c r="F624" s="257"/>
      <c r="G624" s="257"/>
      <c r="H624" s="258"/>
    </row>
    <row r="625" spans="2:8" ht="12.75">
      <c r="B625" s="183"/>
      <c r="C625" s="123"/>
      <c r="D625" s="123"/>
      <c r="E625" s="259"/>
      <c r="F625" s="257"/>
      <c r="G625" s="257"/>
      <c r="H625" s="258"/>
    </row>
    <row r="626" spans="2:8" ht="12.75">
      <c r="B626" s="183"/>
      <c r="C626" s="123"/>
      <c r="D626" s="123"/>
      <c r="E626" s="259"/>
      <c r="F626" s="257"/>
      <c r="G626" s="257"/>
      <c r="H626" s="258"/>
    </row>
    <row r="627" spans="2:8" ht="12.75">
      <c r="B627" s="183"/>
      <c r="C627" s="123"/>
      <c r="D627" s="123"/>
      <c r="E627" s="259"/>
      <c r="F627" s="257"/>
      <c r="G627" s="257"/>
      <c r="H627" s="258"/>
    </row>
    <row r="628" spans="2:8" ht="12.75">
      <c r="B628" s="183"/>
      <c r="C628" s="123"/>
      <c r="D628" s="123"/>
      <c r="E628" s="259"/>
      <c r="F628" s="257"/>
      <c r="G628" s="257"/>
      <c r="H628" s="258"/>
    </row>
    <row r="629" spans="2:8" ht="12.75">
      <c r="B629" s="183"/>
      <c r="C629" s="123"/>
      <c r="D629" s="123"/>
      <c r="E629" s="259"/>
      <c r="F629" s="257"/>
      <c r="G629" s="257"/>
      <c r="H629" s="258"/>
    </row>
    <row r="630" spans="2:8" ht="12.75">
      <c r="B630" s="183"/>
      <c r="C630" s="123"/>
      <c r="D630" s="123"/>
      <c r="E630" s="259"/>
      <c r="F630" s="257"/>
      <c r="G630" s="257"/>
      <c r="H630" s="258"/>
    </row>
    <row r="631" spans="2:8" ht="12.75">
      <c r="B631" s="183"/>
      <c r="C631" s="123"/>
      <c r="D631" s="123"/>
      <c r="E631" s="184"/>
      <c r="F631" s="185"/>
      <c r="G631" s="185"/>
      <c r="H631" s="185"/>
    </row>
    <row r="632" spans="2:8" ht="12.75">
      <c r="B632" s="183"/>
      <c r="C632" s="123"/>
      <c r="D632" s="123"/>
      <c r="E632" s="259"/>
      <c r="F632" s="257"/>
      <c r="G632" s="257"/>
      <c r="H632" s="258"/>
    </row>
    <row r="633" spans="2:8" ht="12.75">
      <c r="B633" s="183"/>
      <c r="C633" s="123"/>
      <c r="D633" s="123"/>
      <c r="E633" s="259"/>
      <c r="F633" s="257"/>
      <c r="G633" s="257"/>
      <c r="H633" s="258"/>
    </row>
    <row r="634" spans="2:8" ht="12.75">
      <c r="B634" s="183"/>
      <c r="C634" s="123"/>
      <c r="D634" s="123"/>
      <c r="E634" s="259"/>
      <c r="F634" s="257"/>
      <c r="G634" s="257"/>
      <c r="H634" s="258"/>
    </row>
    <row r="635" spans="2:8" ht="12.75">
      <c r="B635" s="183"/>
      <c r="C635" s="123"/>
      <c r="D635" s="123"/>
      <c r="E635" s="259"/>
      <c r="F635" s="257"/>
      <c r="G635" s="257"/>
      <c r="H635" s="258"/>
    </row>
    <row r="636" spans="2:8" ht="12.75">
      <c r="B636" s="183"/>
      <c r="C636" s="123"/>
      <c r="D636" s="123"/>
      <c r="E636" s="259"/>
      <c r="F636" s="257"/>
      <c r="G636" s="257"/>
      <c r="H636" s="258"/>
    </row>
    <row r="637" spans="2:8" ht="12.75">
      <c r="B637" s="183"/>
      <c r="C637" s="123"/>
      <c r="D637" s="123"/>
      <c r="E637" s="259"/>
      <c r="F637" s="257"/>
      <c r="G637" s="257"/>
      <c r="H637" s="258"/>
    </row>
    <row r="638" spans="2:8" ht="12.75">
      <c r="B638" s="183"/>
      <c r="C638" s="74"/>
      <c r="D638" s="74"/>
      <c r="E638" s="259"/>
      <c r="F638" s="216"/>
      <c r="G638" s="257"/>
      <c r="H638" s="258"/>
    </row>
    <row r="639" spans="2:8" ht="12.75">
      <c r="B639" s="261"/>
      <c r="C639" s="123"/>
      <c r="D639" s="123"/>
      <c r="E639" s="259"/>
      <c r="F639" s="257"/>
      <c r="G639" s="257"/>
      <c r="H639" s="258"/>
    </row>
    <row r="640" spans="2:8" ht="12.75">
      <c r="B640" s="183"/>
      <c r="C640" s="123"/>
      <c r="D640" s="123"/>
      <c r="E640" s="259"/>
      <c r="F640" s="257"/>
      <c r="G640" s="257"/>
      <c r="H640" s="258"/>
    </row>
    <row r="641" spans="2:8" ht="12.75">
      <c r="B641" s="183"/>
      <c r="C641" s="123"/>
      <c r="D641" s="123"/>
      <c r="E641" s="259"/>
      <c r="F641" s="257"/>
      <c r="G641" s="257"/>
      <c r="H641" s="258"/>
    </row>
    <row r="642" spans="2:8" ht="12.75">
      <c r="B642" s="183"/>
      <c r="C642" s="123"/>
      <c r="D642" s="123"/>
      <c r="E642" s="259"/>
      <c r="F642" s="257"/>
      <c r="G642" s="257"/>
      <c r="H642" s="258"/>
    </row>
    <row r="643" spans="2:8" ht="12.75">
      <c r="B643" s="183"/>
      <c r="C643" s="123"/>
      <c r="D643" s="123"/>
      <c r="E643" s="259"/>
      <c r="F643" s="257"/>
      <c r="G643" s="257"/>
      <c r="H643" s="258"/>
    </row>
    <row r="644" spans="2:8" ht="12.75">
      <c r="B644" s="183"/>
      <c r="C644" s="123"/>
      <c r="D644" s="123"/>
      <c r="E644" s="259"/>
      <c r="F644" s="257"/>
      <c r="G644" s="257"/>
      <c r="H644" s="258"/>
    </row>
    <row r="645" spans="2:8" ht="12.75">
      <c r="B645" s="183"/>
      <c r="C645" s="123"/>
      <c r="D645" s="123"/>
      <c r="E645" s="259"/>
      <c r="F645" s="257"/>
      <c r="G645" s="257"/>
      <c r="H645" s="258"/>
    </row>
    <row r="646" spans="2:8" ht="12.75">
      <c r="B646" s="183"/>
      <c r="C646" s="123"/>
      <c r="D646" s="123"/>
      <c r="E646" s="259"/>
      <c r="F646" s="257"/>
      <c r="G646" s="257"/>
      <c r="H646" s="258"/>
    </row>
    <row r="647" spans="2:8" ht="12.75">
      <c r="B647" s="183"/>
      <c r="C647" s="123"/>
      <c r="D647" s="260"/>
      <c r="E647" s="259"/>
      <c r="F647" s="257"/>
      <c r="G647" s="257"/>
      <c r="H647" s="258"/>
    </row>
    <row r="648" spans="2:8" ht="12.75">
      <c r="B648" s="183"/>
      <c r="C648" s="123"/>
      <c r="D648" s="123"/>
      <c r="E648" s="259"/>
      <c r="F648" s="257"/>
      <c r="G648" s="257"/>
      <c r="H648" s="258"/>
    </row>
    <row r="649" spans="2:8" ht="12.75">
      <c r="B649" s="183"/>
      <c r="C649" s="79"/>
      <c r="D649" s="123"/>
      <c r="E649" s="186"/>
      <c r="F649" s="187"/>
      <c r="G649" s="187"/>
      <c r="H649" s="187"/>
    </row>
    <row r="650" spans="2:8" ht="12.75">
      <c r="B650" s="183"/>
      <c r="C650" s="123"/>
      <c r="D650" s="123"/>
      <c r="E650" s="259"/>
      <c r="F650" s="257"/>
      <c r="G650" s="257"/>
      <c r="H650" s="258"/>
    </row>
    <row r="651" spans="2:8" ht="12.75">
      <c r="B651" s="183"/>
      <c r="C651" s="123"/>
      <c r="D651" s="123"/>
      <c r="E651" s="259"/>
      <c r="F651" s="257"/>
      <c r="G651" s="257"/>
      <c r="H651" s="258"/>
    </row>
    <row r="652" spans="2:8" ht="12.75">
      <c r="B652" s="183"/>
      <c r="C652" s="123"/>
      <c r="D652" s="123"/>
      <c r="E652" s="259"/>
      <c r="F652" s="257"/>
      <c r="G652" s="257"/>
      <c r="H652" s="258"/>
    </row>
    <row r="653" spans="2:8" ht="12.75">
      <c r="B653" s="183"/>
      <c r="C653" s="123"/>
      <c r="D653" s="123"/>
      <c r="E653" s="259"/>
      <c r="F653" s="257"/>
      <c r="G653" s="257"/>
      <c r="H653" s="258"/>
    </row>
    <row r="654" spans="2:8" ht="12.75">
      <c r="B654" s="183"/>
      <c r="C654" s="123"/>
      <c r="D654" s="123"/>
      <c r="E654" s="186"/>
      <c r="F654" s="187"/>
      <c r="G654" s="187"/>
      <c r="H654" s="187"/>
    </row>
    <row r="655" spans="2:8" ht="12.75">
      <c r="B655" s="183"/>
      <c r="C655" s="74"/>
      <c r="D655" s="74"/>
      <c r="E655" s="259"/>
      <c r="F655" s="216"/>
      <c r="G655" s="257"/>
      <c r="H655" s="258"/>
    </row>
    <row r="656" spans="2:8" ht="12.75">
      <c r="B656" s="261"/>
      <c r="C656" s="79"/>
      <c r="D656" s="79"/>
      <c r="E656" s="161"/>
      <c r="F656" s="218"/>
      <c r="G656" s="218"/>
      <c r="H656" s="258"/>
    </row>
    <row r="657" spans="2:8" ht="12.75">
      <c r="B657" s="261"/>
      <c r="C657" s="79"/>
      <c r="D657" s="79"/>
      <c r="E657" s="161"/>
      <c r="F657" s="218"/>
      <c r="G657" s="218"/>
      <c r="H657" s="258"/>
    </row>
    <row r="658" spans="2:8" ht="12.75">
      <c r="B658" s="261"/>
      <c r="C658" s="79"/>
      <c r="D658" s="79"/>
      <c r="E658" s="161"/>
      <c r="F658" s="218"/>
      <c r="G658" s="218"/>
      <c r="H658" s="258"/>
    </row>
    <row r="659" spans="2:8" ht="12.75">
      <c r="B659" s="261"/>
      <c r="C659" s="79"/>
      <c r="D659" s="79"/>
      <c r="E659" s="161"/>
      <c r="F659" s="218"/>
      <c r="G659" s="218"/>
      <c r="H659" s="258"/>
    </row>
    <row r="660" spans="2:8" ht="12.75">
      <c r="B660" s="261"/>
      <c r="C660" s="79"/>
      <c r="D660" s="79"/>
      <c r="E660" s="161"/>
      <c r="F660" s="218"/>
      <c r="G660" s="218"/>
      <c r="H660" s="258"/>
    </row>
    <row r="661" spans="2:8" ht="12.75">
      <c r="B661" s="261"/>
      <c r="C661" s="79"/>
      <c r="D661" s="79"/>
      <c r="E661" s="161"/>
      <c r="F661" s="218"/>
      <c r="G661" s="218"/>
      <c r="H661" s="258"/>
    </row>
    <row r="662" spans="2:8" ht="12.75">
      <c r="B662" s="261"/>
      <c r="C662" s="79"/>
      <c r="D662" s="79"/>
      <c r="E662" s="161"/>
      <c r="F662" s="218"/>
      <c r="G662" s="218"/>
      <c r="H662" s="258"/>
    </row>
    <row r="663" spans="2:8" ht="12.75">
      <c r="B663" s="261"/>
      <c r="C663" s="79"/>
      <c r="D663" s="79"/>
      <c r="E663" s="161"/>
      <c r="F663" s="218"/>
      <c r="G663" s="218"/>
      <c r="H663" s="258"/>
    </row>
    <row r="664" spans="2:8" ht="12.75">
      <c r="B664" s="261"/>
      <c r="C664" s="79"/>
      <c r="D664" s="79"/>
      <c r="E664" s="161"/>
      <c r="F664" s="218"/>
      <c r="G664" s="218"/>
      <c r="H664" s="258"/>
    </row>
    <row r="665" spans="2:8" ht="12.75">
      <c r="B665" s="261"/>
      <c r="C665" s="79"/>
      <c r="D665" s="79"/>
      <c r="E665" s="161"/>
      <c r="F665" s="218"/>
      <c r="G665" s="218"/>
      <c r="H665" s="258"/>
    </row>
    <row r="666" spans="2:8" ht="12.75">
      <c r="B666" s="261"/>
      <c r="C666" s="79"/>
      <c r="D666" s="79"/>
      <c r="E666" s="161"/>
      <c r="F666" s="218"/>
      <c r="G666" s="218"/>
      <c r="H666" s="258"/>
    </row>
    <row r="667" spans="2:8" ht="12.75">
      <c r="B667" s="261"/>
      <c r="C667" s="79"/>
      <c r="D667" s="79"/>
      <c r="E667" s="161"/>
      <c r="F667" s="218"/>
      <c r="G667" s="218"/>
      <c r="H667" s="258"/>
    </row>
    <row r="668" spans="2:8" ht="12.75">
      <c r="B668" s="261"/>
      <c r="C668" s="79"/>
      <c r="D668" s="79"/>
      <c r="E668" s="161"/>
      <c r="F668" s="218"/>
      <c r="G668" s="218"/>
      <c r="H668" s="258"/>
    </row>
    <row r="669" spans="2:8" ht="12.75">
      <c r="B669" s="261"/>
      <c r="C669" s="79"/>
      <c r="D669" s="79"/>
      <c r="E669" s="161"/>
      <c r="F669" s="218"/>
      <c r="G669" s="218"/>
      <c r="H669" s="258"/>
    </row>
    <row r="670" spans="2:8" ht="12.75">
      <c r="B670" s="261"/>
      <c r="C670" s="79"/>
      <c r="D670" s="79"/>
      <c r="E670" s="161"/>
      <c r="F670" s="218"/>
      <c r="G670" s="218"/>
      <c r="H670" s="258"/>
    </row>
    <row r="671" spans="2:8" ht="12.75">
      <c r="B671" s="261"/>
      <c r="C671" s="79"/>
      <c r="D671" s="79"/>
      <c r="E671" s="161"/>
      <c r="F671" s="218"/>
      <c r="G671" s="218"/>
      <c r="H671" s="258"/>
    </row>
    <row r="672" spans="2:8" ht="12.75">
      <c r="B672" s="261"/>
      <c r="C672" s="79"/>
      <c r="D672" s="79"/>
      <c r="E672" s="161"/>
      <c r="F672" s="218"/>
      <c r="G672" s="218"/>
      <c r="H672" s="258"/>
    </row>
    <row r="673" spans="2:8" ht="12.75">
      <c r="B673" s="261"/>
      <c r="C673" s="79"/>
      <c r="D673" s="79"/>
      <c r="E673" s="161"/>
      <c r="F673" s="218"/>
      <c r="G673" s="218"/>
      <c r="H673" s="258"/>
    </row>
    <row r="674" spans="2:8" ht="12.75">
      <c r="B674" s="261"/>
      <c r="C674" s="79"/>
      <c r="D674" s="79"/>
      <c r="E674" s="161"/>
      <c r="F674" s="218"/>
      <c r="G674" s="218"/>
      <c r="H674" s="258"/>
    </row>
    <row r="675" spans="2:8" ht="12.75">
      <c r="B675" s="261"/>
      <c r="C675" s="79"/>
      <c r="D675" s="79"/>
      <c r="E675" s="161"/>
      <c r="F675" s="218"/>
      <c r="G675" s="218"/>
      <c r="H675" s="258"/>
    </row>
    <row r="676" spans="2:8" ht="12.75">
      <c r="B676" s="261"/>
      <c r="C676" s="79"/>
      <c r="D676" s="79"/>
      <c r="E676" s="161"/>
      <c r="F676" s="218"/>
      <c r="G676" s="218"/>
      <c r="H676" s="258"/>
    </row>
    <row r="677" spans="2:8" ht="12.75">
      <c r="B677" s="261"/>
      <c r="C677" s="79"/>
      <c r="D677" s="79"/>
      <c r="E677" s="161"/>
      <c r="F677" s="218"/>
      <c r="G677" s="218"/>
      <c r="H677" s="258"/>
    </row>
    <row r="678" ht="12.75">
      <c r="B678" s="261"/>
    </row>
  </sheetData>
  <mergeCells count="2">
    <mergeCell ref="I8:J8"/>
    <mergeCell ref="D6:E6"/>
  </mergeCells>
  <printOptions horizontalCentered="1"/>
  <pageMargins left="0.3937007874015748" right="0.3937007874015748" top="0.984251968503937" bottom="0.984251968503937" header="0.5118110236220472" footer="0.7086614173228347"/>
  <pageSetup fitToHeight="14" horizontalDpi="600" verticalDpi="600" orientation="landscape" paperSize="9" scale="59" r:id="rId3"/>
  <headerFooter alignWithMargins="0">
    <oddFooter>&amp;L&amp;12Příloha č. 24&amp;C&amp;12 &amp;"Arial CE,Tučné"7225&amp;"Arial CE,Obyčejné"  Veřejné informační služby knihoven &amp;R&amp;12Strana &amp;P</oddFooter>
  </headerFooter>
  <rowBreaks count="4" manualBreakCount="4">
    <brk id="61" min="1" max="7" man="1"/>
    <brk id="176" min="1" max="7" man="1"/>
    <brk id="442" min="1" max="7" man="1"/>
    <brk id="55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Administrator</cp:lastModifiedBy>
  <cp:lastPrinted>2012-02-08T13:12:45Z</cp:lastPrinted>
  <dcterms:created xsi:type="dcterms:W3CDTF">2012-01-12T11:15:52Z</dcterms:created>
  <dcterms:modified xsi:type="dcterms:W3CDTF">2012-05-18T07:10:27Z</dcterms:modified>
  <cp:category/>
  <cp:version/>
  <cp:contentType/>
  <cp:contentStatus/>
</cp:coreProperties>
</file>