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SRMHV14\rdf$\milan.benes\Desktop\záloha práce\12. příkazy ředitele OIVZ\"/>
    </mc:Choice>
  </mc:AlternateContent>
  <xr:revisionPtr revIDLastSave="0" documentId="13_ncr:1_{7FDF5CB0-17F2-46EF-9534-586B8752A027}" xr6:coauthVersionLast="36" xr6:coauthVersionMax="36" xr10:uidLastSave="{00000000-0000-0000-0000-000000000000}"/>
  <bookViews>
    <workbookView xWindow="-15" yWindow="5940" windowWidth="28830" windowHeight="5985" activeTab="1" xr2:uid="{00000000-000D-0000-FFFF-FFFF00000000}"/>
  </bookViews>
  <sheets>
    <sheet name="Úvodní informace" sheetId="3" r:id="rId1"/>
    <sheet name="Přehled změn a dodatků" sheetId="2" r:id="rId2"/>
    <sheet name="Podklady" sheetId="4" state="hidden" r:id="rId3"/>
  </sheets>
  <definedNames>
    <definedName name="_xlnm._FilterDatabase" localSheetId="1" hidden="1">'Přehled změn a dodatků'!$A$8:$AA$305</definedName>
    <definedName name="hodnota_změn__navýšení_5_6">Podklady!$C$70</definedName>
    <definedName name="hodnota_změn_odst._4_abs">Podklady!$C$67</definedName>
    <definedName name="hodnota_změn_odst._5_abs">Podklady!$C$68</definedName>
    <definedName name="hodnota_změn_odst._6_abs">Podklady!$C$69</definedName>
    <definedName name="hranice_limitu">Podklady!$C$66</definedName>
    <definedName name="hranice_pro_VZMR">Podklady!$C$72</definedName>
    <definedName name="_xlnm.Print_Titles" localSheetId="1">'Přehled změn a dodatků'!$7:$8</definedName>
    <definedName name="odkaz_na_dodatek">Podklady!$C$71</definedName>
    <definedName name="solver_eng" localSheetId="1" hidden="1">1</definedName>
    <definedName name="solver_neg" localSheetId="1" hidden="1">2</definedName>
    <definedName name="solver_num" localSheetId="1" hidden="1">0</definedName>
    <definedName name="solver_typ" localSheetId="1" hidden="1">1</definedName>
    <definedName name="solver_val" localSheetId="1" hidden="1">0</definedName>
    <definedName name="solver_ver" localSheetId="1" hidden="1">3</definedName>
  </definedNames>
  <calcPr calcId="191029"/>
</workbook>
</file>

<file path=xl/calcChain.xml><?xml version="1.0" encoding="utf-8"?>
<calcChain xmlns="http://schemas.openxmlformats.org/spreadsheetml/2006/main">
  <c r="D81" i="2" l="1"/>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P81" i="2"/>
  <c r="AP82" i="2"/>
  <c r="AP83" i="2"/>
  <c r="AP84" i="2"/>
  <c r="AP85" i="2"/>
  <c r="AP86" i="2"/>
  <c r="AP87" i="2"/>
  <c r="AP88" i="2"/>
  <c r="AP89" i="2"/>
  <c r="AP90" i="2"/>
  <c r="AP91" i="2"/>
  <c r="AP92" i="2"/>
  <c r="AP93" i="2"/>
  <c r="AP94" i="2"/>
  <c r="AP95" i="2"/>
  <c r="AP96" i="2"/>
  <c r="AP97" i="2"/>
  <c r="AP98" i="2"/>
  <c r="AP99" i="2"/>
  <c r="AP100" i="2"/>
  <c r="AP101" i="2"/>
  <c r="AP102" i="2"/>
  <c r="AP103" i="2"/>
  <c r="AP104" i="2"/>
  <c r="AP105" i="2"/>
  <c r="AP106" i="2"/>
  <c r="AP107" i="2"/>
  <c r="AP108" i="2"/>
  <c r="AQ81" i="2"/>
  <c r="AQ82" i="2"/>
  <c r="AQ83" i="2"/>
  <c r="AQ84" i="2"/>
  <c r="AQ85" i="2"/>
  <c r="AQ86" i="2"/>
  <c r="AQ87" i="2"/>
  <c r="AQ88" i="2"/>
  <c r="AQ89" i="2"/>
  <c r="AQ90" i="2"/>
  <c r="AQ91" i="2"/>
  <c r="AQ92" i="2"/>
  <c r="AQ93" i="2"/>
  <c r="AQ94" i="2"/>
  <c r="AQ95" i="2"/>
  <c r="AQ96" i="2"/>
  <c r="AQ97" i="2"/>
  <c r="AQ98" i="2"/>
  <c r="AQ99" i="2"/>
  <c r="AQ100" i="2"/>
  <c r="AQ101" i="2"/>
  <c r="AQ102" i="2"/>
  <c r="AQ103" i="2"/>
  <c r="AQ104" i="2"/>
  <c r="AQ105" i="2"/>
  <c r="AQ106" i="2"/>
  <c r="AQ107" i="2"/>
  <c r="AQ108"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S81" i="2"/>
  <c r="AS82" i="2"/>
  <c r="AS83" i="2"/>
  <c r="AS84" i="2"/>
  <c r="AS85" i="2"/>
  <c r="AS86" i="2"/>
  <c r="AS87" i="2"/>
  <c r="AS88" i="2"/>
  <c r="AS89" i="2"/>
  <c r="AS90" i="2"/>
  <c r="AS91" i="2"/>
  <c r="AS92" i="2"/>
  <c r="AS93" i="2"/>
  <c r="AS94" i="2"/>
  <c r="AS95" i="2"/>
  <c r="AS96" i="2"/>
  <c r="AS97" i="2"/>
  <c r="AS98" i="2"/>
  <c r="AS99" i="2"/>
  <c r="AS100" i="2"/>
  <c r="AS101" i="2"/>
  <c r="AS102" i="2"/>
  <c r="AS103" i="2"/>
  <c r="AS104" i="2"/>
  <c r="AS105" i="2"/>
  <c r="AS106" i="2"/>
  <c r="AS107" i="2"/>
  <c r="AS108"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V81" i="2"/>
  <c r="AV82" i="2"/>
  <c r="AV83" i="2"/>
  <c r="AV84" i="2"/>
  <c r="AV85" i="2"/>
  <c r="AV86" i="2"/>
  <c r="AV87" i="2"/>
  <c r="AV88" i="2"/>
  <c r="AV89" i="2"/>
  <c r="AV90" i="2"/>
  <c r="AV91" i="2"/>
  <c r="AV92" i="2"/>
  <c r="AV93" i="2"/>
  <c r="AV94" i="2"/>
  <c r="AV95" i="2"/>
  <c r="AV96" i="2"/>
  <c r="AV97" i="2"/>
  <c r="AV98" i="2"/>
  <c r="AV99" i="2"/>
  <c r="AV100" i="2"/>
  <c r="AV101" i="2"/>
  <c r="AV102" i="2"/>
  <c r="AV103" i="2"/>
  <c r="AV104" i="2"/>
  <c r="AV105" i="2"/>
  <c r="AV106" i="2"/>
  <c r="AV107" i="2"/>
  <c r="AV108"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F109" i="2"/>
  <c r="AF110" i="2"/>
  <c r="AF111" i="2"/>
  <c r="AF112" i="2"/>
  <c r="AF113" i="2"/>
  <c r="AF114" i="2"/>
  <c r="AF115" i="2"/>
  <c r="AF116" i="2"/>
  <c r="AF117" i="2"/>
  <c r="AF118" i="2"/>
  <c r="AF119" i="2"/>
  <c r="AF120" i="2"/>
  <c r="AF121" i="2"/>
  <c r="AF122" i="2"/>
  <c r="AF123" i="2"/>
  <c r="AF124" i="2"/>
  <c r="AF125" i="2"/>
  <c r="AF126" i="2"/>
  <c r="AF127" i="2"/>
  <c r="AF128" i="2"/>
  <c r="AF129" i="2"/>
  <c r="AF130" i="2"/>
  <c r="AF131" i="2"/>
  <c r="AF132" i="2"/>
  <c r="AF133" i="2"/>
  <c r="AF134" i="2"/>
  <c r="AF135" i="2"/>
  <c r="AF136"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J109" i="2"/>
  <c r="AJ110" i="2"/>
  <c r="AJ111" i="2"/>
  <c r="AJ112" i="2"/>
  <c r="AJ113" i="2"/>
  <c r="AJ114" i="2"/>
  <c r="AJ115" i="2"/>
  <c r="AJ116" i="2"/>
  <c r="AJ117" i="2"/>
  <c r="AJ118" i="2"/>
  <c r="AJ119" i="2"/>
  <c r="AJ120" i="2"/>
  <c r="AJ121" i="2"/>
  <c r="AJ122" i="2"/>
  <c r="AJ123" i="2"/>
  <c r="AJ124" i="2"/>
  <c r="AJ125" i="2"/>
  <c r="AJ126" i="2"/>
  <c r="AJ127" i="2"/>
  <c r="AJ128" i="2"/>
  <c r="AJ129" i="2"/>
  <c r="AJ130" i="2"/>
  <c r="AJ131" i="2"/>
  <c r="AJ132" i="2"/>
  <c r="AJ133" i="2"/>
  <c r="AJ134" i="2"/>
  <c r="AJ135" i="2"/>
  <c r="AJ136"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L109" i="2"/>
  <c r="AL110" i="2"/>
  <c r="AL111" i="2"/>
  <c r="AL112" i="2"/>
  <c r="AL113" i="2"/>
  <c r="AL114" i="2"/>
  <c r="AL115" i="2"/>
  <c r="AL116" i="2"/>
  <c r="AL117" i="2"/>
  <c r="AL118" i="2"/>
  <c r="AL119" i="2"/>
  <c r="AL120" i="2"/>
  <c r="AL121" i="2"/>
  <c r="AL122" i="2"/>
  <c r="AL123" i="2"/>
  <c r="AL124" i="2"/>
  <c r="AL125" i="2"/>
  <c r="AL126" i="2"/>
  <c r="AL127" i="2"/>
  <c r="AL128" i="2"/>
  <c r="AL129" i="2"/>
  <c r="AL130" i="2"/>
  <c r="AL131" i="2"/>
  <c r="AL132" i="2"/>
  <c r="AL133" i="2"/>
  <c r="AL134" i="2"/>
  <c r="AL135" i="2"/>
  <c r="AL136"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N109" i="2"/>
  <c r="AN110" i="2"/>
  <c r="AN111" i="2"/>
  <c r="AN112" i="2"/>
  <c r="AN113" i="2"/>
  <c r="AN114" i="2"/>
  <c r="AN115" i="2"/>
  <c r="AN116" i="2"/>
  <c r="AN117" i="2"/>
  <c r="AN118" i="2"/>
  <c r="AN119" i="2"/>
  <c r="AN120" i="2"/>
  <c r="AN121" i="2"/>
  <c r="AN122" i="2"/>
  <c r="AN123" i="2"/>
  <c r="AN124" i="2"/>
  <c r="AN125" i="2"/>
  <c r="AN126" i="2"/>
  <c r="AN127" i="2"/>
  <c r="AN128" i="2"/>
  <c r="AN129" i="2"/>
  <c r="AN130" i="2"/>
  <c r="AN131" i="2"/>
  <c r="AN132" i="2"/>
  <c r="AN133" i="2"/>
  <c r="AN134" i="2"/>
  <c r="AN135" i="2"/>
  <c r="AN136" i="2"/>
  <c r="AO109" i="2"/>
  <c r="AO110" i="2"/>
  <c r="AO111" i="2"/>
  <c r="AO112" i="2"/>
  <c r="AO113" i="2"/>
  <c r="AO114" i="2"/>
  <c r="AO115" i="2"/>
  <c r="AO116" i="2"/>
  <c r="AO117" i="2"/>
  <c r="AO118" i="2"/>
  <c r="AO119" i="2"/>
  <c r="AO120" i="2"/>
  <c r="AO121" i="2"/>
  <c r="AO122" i="2"/>
  <c r="AO123" i="2"/>
  <c r="AO124" i="2"/>
  <c r="AO125" i="2"/>
  <c r="AO126" i="2"/>
  <c r="AO127" i="2"/>
  <c r="AO128" i="2"/>
  <c r="AO129" i="2"/>
  <c r="AO130" i="2"/>
  <c r="AO131" i="2"/>
  <c r="AO132" i="2"/>
  <c r="AO133" i="2"/>
  <c r="AO134" i="2"/>
  <c r="AO135" i="2"/>
  <c r="AO136" i="2"/>
  <c r="AP109" i="2"/>
  <c r="AP110" i="2"/>
  <c r="AP111" i="2"/>
  <c r="AP112" i="2"/>
  <c r="AP113" i="2"/>
  <c r="AP114" i="2"/>
  <c r="AP115" i="2"/>
  <c r="AP116" i="2"/>
  <c r="AP117" i="2"/>
  <c r="AP118" i="2"/>
  <c r="AP119" i="2"/>
  <c r="AP120" i="2"/>
  <c r="AP121" i="2"/>
  <c r="AP122" i="2"/>
  <c r="AP123" i="2"/>
  <c r="AP124" i="2"/>
  <c r="AP125" i="2"/>
  <c r="AP126" i="2"/>
  <c r="AP127" i="2"/>
  <c r="AP128" i="2"/>
  <c r="AP129" i="2"/>
  <c r="AP130" i="2"/>
  <c r="AP131" i="2"/>
  <c r="AP132" i="2"/>
  <c r="AP133" i="2"/>
  <c r="AP134" i="2"/>
  <c r="AP135" i="2"/>
  <c r="AP136" i="2"/>
  <c r="AQ109" i="2"/>
  <c r="AQ110" i="2"/>
  <c r="AQ111" i="2"/>
  <c r="AQ112" i="2"/>
  <c r="AQ113" i="2"/>
  <c r="AQ114" i="2"/>
  <c r="AQ115" i="2"/>
  <c r="AQ116" i="2"/>
  <c r="AQ117" i="2"/>
  <c r="AQ118" i="2"/>
  <c r="AQ119" i="2"/>
  <c r="AQ120" i="2"/>
  <c r="AQ121" i="2"/>
  <c r="AQ122" i="2"/>
  <c r="AQ123" i="2"/>
  <c r="AQ124" i="2"/>
  <c r="AQ125" i="2"/>
  <c r="AQ126" i="2"/>
  <c r="AQ127" i="2"/>
  <c r="AQ128" i="2"/>
  <c r="AQ129" i="2"/>
  <c r="AQ130" i="2"/>
  <c r="AQ131" i="2"/>
  <c r="AQ132" i="2"/>
  <c r="AQ133" i="2"/>
  <c r="AQ134" i="2"/>
  <c r="AQ135" i="2"/>
  <c r="AQ136"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S109" i="2"/>
  <c r="AS110" i="2"/>
  <c r="AS111" i="2"/>
  <c r="AS112" i="2"/>
  <c r="AS113" i="2"/>
  <c r="AS114" i="2"/>
  <c r="AS115" i="2"/>
  <c r="AS116" i="2"/>
  <c r="AS117" i="2"/>
  <c r="AS118" i="2"/>
  <c r="AS119" i="2"/>
  <c r="AS120" i="2"/>
  <c r="AS121" i="2"/>
  <c r="AS122" i="2"/>
  <c r="AS123" i="2"/>
  <c r="AS124" i="2"/>
  <c r="AS125" i="2"/>
  <c r="AS126" i="2"/>
  <c r="AS127" i="2"/>
  <c r="AS128" i="2"/>
  <c r="AS129" i="2"/>
  <c r="AS130" i="2"/>
  <c r="AS131" i="2"/>
  <c r="AS132" i="2"/>
  <c r="AS133" i="2"/>
  <c r="AS134" i="2"/>
  <c r="AS135" i="2"/>
  <c r="AS136" i="2"/>
  <c r="AT109" i="2"/>
  <c r="AT110" i="2"/>
  <c r="AT111" i="2"/>
  <c r="AT112" i="2"/>
  <c r="AT113" i="2"/>
  <c r="AT114" i="2"/>
  <c r="AT115" i="2"/>
  <c r="AT116" i="2"/>
  <c r="AT117" i="2"/>
  <c r="AT118" i="2"/>
  <c r="AT119" i="2"/>
  <c r="AT120" i="2"/>
  <c r="AT121" i="2"/>
  <c r="AT122" i="2"/>
  <c r="AT123" i="2"/>
  <c r="AT124" i="2"/>
  <c r="AT125" i="2"/>
  <c r="AT126" i="2"/>
  <c r="AT127" i="2"/>
  <c r="AT128" i="2"/>
  <c r="AT129" i="2"/>
  <c r="AT130" i="2"/>
  <c r="AT131" i="2"/>
  <c r="AT132" i="2"/>
  <c r="AT133" i="2"/>
  <c r="AT134" i="2"/>
  <c r="AT135" i="2"/>
  <c r="AT136" i="2"/>
  <c r="AU109" i="2"/>
  <c r="AU110" i="2"/>
  <c r="AU111" i="2"/>
  <c r="AU112" i="2"/>
  <c r="AU113" i="2"/>
  <c r="AU114" i="2"/>
  <c r="AU115" i="2"/>
  <c r="AU116" i="2"/>
  <c r="AU117" i="2"/>
  <c r="AU118" i="2"/>
  <c r="AU119" i="2"/>
  <c r="AU120" i="2"/>
  <c r="AU121" i="2"/>
  <c r="AU122" i="2"/>
  <c r="AU123" i="2"/>
  <c r="AU124" i="2"/>
  <c r="AU125" i="2"/>
  <c r="AU126" i="2"/>
  <c r="AU127" i="2"/>
  <c r="AU128" i="2"/>
  <c r="AU129" i="2"/>
  <c r="AU130" i="2"/>
  <c r="AU131" i="2"/>
  <c r="AU132" i="2"/>
  <c r="AU133" i="2"/>
  <c r="AU134" i="2"/>
  <c r="AU135" i="2"/>
  <c r="AU136" i="2"/>
  <c r="AV109" i="2"/>
  <c r="AV110" i="2"/>
  <c r="AV111" i="2"/>
  <c r="AV112" i="2"/>
  <c r="AV113" i="2"/>
  <c r="AV114" i="2"/>
  <c r="AV115" i="2"/>
  <c r="AV116" i="2"/>
  <c r="AV117" i="2"/>
  <c r="AV118" i="2"/>
  <c r="AV119" i="2"/>
  <c r="AV120" i="2"/>
  <c r="AV121" i="2"/>
  <c r="AV122" i="2"/>
  <c r="AV123" i="2"/>
  <c r="AV124" i="2"/>
  <c r="AV125" i="2"/>
  <c r="AV126" i="2"/>
  <c r="AV127" i="2"/>
  <c r="AV128" i="2"/>
  <c r="AV129" i="2"/>
  <c r="AV130" i="2"/>
  <c r="AV131" i="2"/>
  <c r="AV132" i="2"/>
  <c r="AV133" i="2"/>
  <c r="AV134" i="2"/>
  <c r="AV135" i="2"/>
  <c r="AV136"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F137" i="2"/>
  <c r="AF138" i="2"/>
  <c r="AF139" i="2"/>
  <c r="AF140" i="2"/>
  <c r="AF141" i="2"/>
  <c r="AF142" i="2"/>
  <c r="AF143" i="2"/>
  <c r="AF144" i="2"/>
  <c r="AF145" i="2"/>
  <c r="AF146" i="2"/>
  <c r="AF147" i="2"/>
  <c r="AF148" i="2"/>
  <c r="AF149" i="2"/>
  <c r="AF150" i="2"/>
  <c r="AF151" i="2"/>
  <c r="AF152" i="2"/>
  <c r="AF153" i="2"/>
  <c r="AF154" i="2"/>
  <c r="AF155" i="2"/>
  <c r="AF156" i="2"/>
  <c r="AF157" i="2"/>
  <c r="AF158" i="2"/>
  <c r="AF159" i="2"/>
  <c r="AF160" i="2"/>
  <c r="AF161" i="2"/>
  <c r="AF162" i="2"/>
  <c r="AF163" i="2"/>
  <c r="AF164"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J137" i="2"/>
  <c r="AJ138" i="2"/>
  <c r="AJ139" i="2"/>
  <c r="AJ140" i="2"/>
  <c r="AJ141" i="2"/>
  <c r="AJ142" i="2"/>
  <c r="AJ143" i="2"/>
  <c r="AJ144" i="2"/>
  <c r="AJ145" i="2"/>
  <c r="AJ146" i="2"/>
  <c r="AJ147" i="2"/>
  <c r="AJ148" i="2"/>
  <c r="AJ149" i="2"/>
  <c r="AJ150" i="2"/>
  <c r="AJ151" i="2"/>
  <c r="AJ152" i="2"/>
  <c r="AJ153" i="2"/>
  <c r="AJ154" i="2"/>
  <c r="AJ155" i="2"/>
  <c r="AJ156" i="2"/>
  <c r="AJ157" i="2"/>
  <c r="AJ158" i="2"/>
  <c r="AJ159" i="2"/>
  <c r="AJ160" i="2"/>
  <c r="AJ161" i="2"/>
  <c r="AJ162" i="2"/>
  <c r="AJ163" i="2"/>
  <c r="AJ164"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L137" i="2"/>
  <c r="AL138" i="2"/>
  <c r="AL139" i="2"/>
  <c r="AL140" i="2"/>
  <c r="AL141" i="2"/>
  <c r="AL142" i="2"/>
  <c r="AL143" i="2"/>
  <c r="AL144" i="2"/>
  <c r="AL145" i="2"/>
  <c r="AL146" i="2"/>
  <c r="AL147" i="2"/>
  <c r="AL148" i="2"/>
  <c r="AL149" i="2"/>
  <c r="AL150" i="2"/>
  <c r="AL151" i="2"/>
  <c r="AL152" i="2"/>
  <c r="AL153" i="2"/>
  <c r="AL154" i="2"/>
  <c r="AL155" i="2"/>
  <c r="AL156" i="2"/>
  <c r="AL157" i="2"/>
  <c r="AL158" i="2"/>
  <c r="AL159" i="2"/>
  <c r="AL160" i="2"/>
  <c r="AL161" i="2"/>
  <c r="AL162" i="2"/>
  <c r="AL163" i="2"/>
  <c r="AL164"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N137" i="2"/>
  <c r="AN138" i="2"/>
  <c r="AN139" i="2"/>
  <c r="AN140" i="2"/>
  <c r="AN141" i="2"/>
  <c r="AN142" i="2"/>
  <c r="AN143" i="2"/>
  <c r="AN144" i="2"/>
  <c r="AN145" i="2"/>
  <c r="AN146" i="2"/>
  <c r="AN147" i="2"/>
  <c r="AN148" i="2"/>
  <c r="AN149" i="2"/>
  <c r="AN150" i="2"/>
  <c r="AN151" i="2"/>
  <c r="AN152" i="2"/>
  <c r="AN153" i="2"/>
  <c r="AN154" i="2"/>
  <c r="AN155" i="2"/>
  <c r="AN156" i="2"/>
  <c r="AN157" i="2"/>
  <c r="AN158" i="2"/>
  <c r="AN159" i="2"/>
  <c r="AN160" i="2"/>
  <c r="AN161" i="2"/>
  <c r="AN162" i="2"/>
  <c r="AN163" i="2"/>
  <c r="AN164" i="2"/>
  <c r="AO137" i="2"/>
  <c r="AO138" i="2"/>
  <c r="AO139" i="2"/>
  <c r="AO140" i="2"/>
  <c r="AO141" i="2"/>
  <c r="AO142" i="2"/>
  <c r="AO143" i="2"/>
  <c r="AO144" i="2"/>
  <c r="AO145" i="2"/>
  <c r="AO146" i="2"/>
  <c r="AO147" i="2"/>
  <c r="AO148" i="2"/>
  <c r="AO149" i="2"/>
  <c r="AO150" i="2"/>
  <c r="AO151" i="2"/>
  <c r="AO152" i="2"/>
  <c r="AO153" i="2"/>
  <c r="AO154" i="2"/>
  <c r="AO155" i="2"/>
  <c r="AO156" i="2"/>
  <c r="AO157" i="2"/>
  <c r="AO158" i="2"/>
  <c r="AO159" i="2"/>
  <c r="AO160" i="2"/>
  <c r="AO161" i="2"/>
  <c r="AO162" i="2"/>
  <c r="AO163" i="2"/>
  <c r="AO164" i="2"/>
  <c r="AP137" i="2"/>
  <c r="AP138" i="2"/>
  <c r="AP139" i="2"/>
  <c r="AP140" i="2"/>
  <c r="AP141" i="2"/>
  <c r="AP142" i="2"/>
  <c r="AP143" i="2"/>
  <c r="AP144" i="2"/>
  <c r="AP145" i="2"/>
  <c r="AP146" i="2"/>
  <c r="AP147" i="2"/>
  <c r="AP148" i="2"/>
  <c r="AP149" i="2"/>
  <c r="AP150" i="2"/>
  <c r="AP151" i="2"/>
  <c r="AP152" i="2"/>
  <c r="AP153" i="2"/>
  <c r="AP154" i="2"/>
  <c r="AP155" i="2"/>
  <c r="AP156" i="2"/>
  <c r="AP157" i="2"/>
  <c r="AP158" i="2"/>
  <c r="AP159" i="2"/>
  <c r="AP160" i="2"/>
  <c r="AP161" i="2"/>
  <c r="AP162" i="2"/>
  <c r="AP163" i="2"/>
  <c r="AP164" i="2"/>
  <c r="AQ137" i="2"/>
  <c r="AQ138" i="2"/>
  <c r="AQ139" i="2"/>
  <c r="AQ140" i="2"/>
  <c r="AQ141" i="2"/>
  <c r="AQ142" i="2"/>
  <c r="AQ143" i="2"/>
  <c r="AQ144" i="2"/>
  <c r="AQ145" i="2"/>
  <c r="AQ146" i="2"/>
  <c r="AQ147" i="2"/>
  <c r="AQ148" i="2"/>
  <c r="AQ149" i="2"/>
  <c r="AQ150" i="2"/>
  <c r="AQ151" i="2"/>
  <c r="AQ152" i="2"/>
  <c r="AQ153" i="2"/>
  <c r="AQ154" i="2"/>
  <c r="AQ155" i="2"/>
  <c r="AQ156" i="2"/>
  <c r="AQ157" i="2"/>
  <c r="AQ158" i="2"/>
  <c r="AQ159" i="2"/>
  <c r="AQ160" i="2"/>
  <c r="AQ161" i="2"/>
  <c r="AQ162" i="2"/>
  <c r="AQ163" i="2"/>
  <c r="AQ164"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S137" i="2"/>
  <c r="AS138" i="2"/>
  <c r="AS139" i="2"/>
  <c r="AS140" i="2"/>
  <c r="AS141" i="2"/>
  <c r="AS142" i="2"/>
  <c r="AS143" i="2"/>
  <c r="AS144" i="2"/>
  <c r="AS145" i="2"/>
  <c r="AS146" i="2"/>
  <c r="AS147" i="2"/>
  <c r="AS148" i="2"/>
  <c r="AS149" i="2"/>
  <c r="AS150" i="2"/>
  <c r="AS151" i="2"/>
  <c r="AS152" i="2"/>
  <c r="AS153" i="2"/>
  <c r="AS154" i="2"/>
  <c r="AS155" i="2"/>
  <c r="AS156" i="2"/>
  <c r="AS157" i="2"/>
  <c r="AS158" i="2"/>
  <c r="AS159" i="2"/>
  <c r="AS160" i="2"/>
  <c r="AS161" i="2"/>
  <c r="AS162" i="2"/>
  <c r="AS163" i="2"/>
  <c r="AS164" i="2"/>
  <c r="AT137" i="2"/>
  <c r="AT138" i="2"/>
  <c r="AT139" i="2"/>
  <c r="AT140" i="2"/>
  <c r="AT141" i="2"/>
  <c r="AT142" i="2"/>
  <c r="AT143" i="2"/>
  <c r="AT144" i="2"/>
  <c r="AT145" i="2"/>
  <c r="AT146" i="2"/>
  <c r="AT147" i="2"/>
  <c r="AT148" i="2"/>
  <c r="AT149" i="2"/>
  <c r="AT150" i="2"/>
  <c r="AT151" i="2"/>
  <c r="AT152" i="2"/>
  <c r="AT153" i="2"/>
  <c r="AT154" i="2"/>
  <c r="AT155" i="2"/>
  <c r="AT156" i="2"/>
  <c r="AT157" i="2"/>
  <c r="AT158" i="2"/>
  <c r="AT159" i="2"/>
  <c r="AT160" i="2"/>
  <c r="AT161" i="2"/>
  <c r="AT162" i="2"/>
  <c r="AT163" i="2"/>
  <c r="AT164" i="2"/>
  <c r="AU137" i="2"/>
  <c r="AU138" i="2"/>
  <c r="AU139" i="2"/>
  <c r="AU140" i="2"/>
  <c r="AU141" i="2"/>
  <c r="AU142" i="2"/>
  <c r="AU143" i="2"/>
  <c r="AU144" i="2"/>
  <c r="AU145" i="2"/>
  <c r="AU146" i="2"/>
  <c r="AU147" i="2"/>
  <c r="AU148" i="2"/>
  <c r="AU149" i="2"/>
  <c r="AU150" i="2"/>
  <c r="AU151" i="2"/>
  <c r="AU152" i="2"/>
  <c r="AU153" i="2"/>
  <c r="AU154" i="2"/>
  <c r="AU155" i="2"/>
  <c r="AU156" i="2"/>
  <c r="AU157" i="2"/>
  <c r="AU158" i="2"/>
  <c r="AU159" i="2"/>
  <c r="AU160" i="2"/>
  <c r="AU161" i="2"/>
  <c r="AU162" i="2"/>
  <c r="AU163" i="2"/>
  <c r="AU164" i="2"/>
  <c r="AV137" i="2"/>
  <c r="AV138" i="2"/>
  <c r="AV139" i="2"/>
  <c r="AV140" i="2"/>
  <c r="AV141" i="2"/>
  <c r="AV142" i="2"/>
  <c r="AV143" i="2"/>
  <c r="AV144" i="2"/>
  <c r="AV145" i="2"/>
  <c r="AV146" i="2"/>
  <c r="AV147" i="2"/>
  <c r="AV148" i="2"/>
  <c r="AV149" i="2"/>
  <c r="AV150" i="2"/>
  <c r="AV151" i="2"/>
  <c r="AV152" i="2"/>
  <c r="AV153" i="2"/>
  <c r="AV154" i="2"/>
  <c r="AV155" i="2"/>
  <c r="AV156" i="2"/>
  <c r="AV157" i="2"/>
  <c r="AV158" i="2"/>
  <c r="AV159" i="2"/>
  <c r="AV160" i="2"/>
  <c r="AV161" i="2"/>
  <c r="AV162" i="2"/>
  <c r="AV163" i="2"/>
  <c r="AV164"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F165" i="2"/>
  <c r="AF166" i="2"/>
  <c r="AF167" i="2"/>
  <c r="AF168" i="2"/>
  <c r="AF169" i="2"/>
  <c r="AF170" i="2"/>
  <c r="AF171" i="2"/>
  <c r="AF172" i="2"/>
  <c r="AF173" i="2"/>
  <c r="AF174" i="2"/>
  <c r="AF175" i="2"/>
  <c r="AF176" i="2"/>
  <c r="AF177" i="2"/>
  <c r="AF178" i="2"/>
  <c r="AF179" i="2"/>
  <c r="AF180" i="2"/>
  <c r="AF181" i="2"/>
  <c r="AF182" i="2"/>
  <c r="AF183" i="2"/>
  <c r="AF184" i="2"/>
  <c r="AF185" i="2"/>
  <c r="AF186" i="2"/>
  <c r="AF187" i="2"/>
  <c r="AF188" i="2"/>
  <c r="AF189" i="2"/>
  <c r="AF190" i="2"/>
  <c r="AF191" i="2"/>
  <c r="AF192"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J165" i="2"/>
  <c r="AJ166" i="2"/>
  <c r="AJ167" i="2"/>
  <c r="AJ168" i="2"/>
  <c r="AJ169" i="2"/>
  <c r="AJ170" i="2"/>
  <c r="AJ171" i="2"/>
  <c r="AJ172" i="2"/>
  <c r="AJ173" i="2"/>
  <c r="AJ174" i="2"/>
  <c r="AJ175" i="2"/>
  <c r="AJ176" i="2"/>
  <c r="AJ177" i="2"/>
  <c r="AJ178" i="2"/>
  <c r="AJ179" i="2"/>
  <c r="AJ180" i="2"/>
  <c r="AJ181" i="2"/>
  <c r="AJ182" i="2"/>
  <c r="AJ183" i="2"/>
  <c r="AJ184" i="2"/>
  <c r="AJ185" i="2"/>
  <c r="AJ186" i="2"/>
  <c r="AJ187" i="2"/>
  <c r="AJ188" i="2"/>
  <c r="AJ189" i="2"/>
  <c r="AJ190" i="2"/>
  <c r="AJ191" i="2"/>
  <c r="AJ192"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L165" i="2"/>
  <c r="AL166" i="2"/>
  <c r="AL167" i="2"/>
  <c r="AL168" i="2"/>
  <c r="AL169" i="2"/>
  <c r="AL170" i="2"/>
  <c r="AL171" i="2"/>
  <c r="AL172" i="2"/>
  <c r="AL173" i="2"/>
  <c r="AL174" i="2"/>
  <c r="AL175" i="2"/>
  <c r="AL176" i="2"/>
  <c r="AL177" i="2"/>
  <c r="AL178" i="2"/>
  <c r="AL179" i="2"/>
  <c r="AL180" i="2"/>
  <c r="AL181" i="2"/>
  <c r="AL182" i="2"/>
  <c r="AL183" i="2"/>
  <c r="AL184" i="2"/>
  <c r="AL185" i="2"/>
  <c r="AL186" i="2"/>
  <c r="AL187" i="2"/>
  <c r="AL188" i="2"/>
  <c r="AL189" i="2"/>
  <c r="AL190" i="2"/>
  <c r="AL191" i="2"/>
  <c r="AL192"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N165" i="2"/>
  <c r="AN166" i="2"/>
  <c r="AN167" i="2"/>
  <c r="AN168" i="2"/>
  <c r="AN169" i="2"/>
  <c r="AN170" i="2"/>
  <c r="AN171" i="2"/>
  <c r="AN172" i="2"/>
  <c r="AN173" i="2"/>
  <c r="AN174" i="2"/>
  <c r="AN175" i="2"/>
  <c r="AN176" i="2"/>
  <c r="AN177" i="2"/>
  <c r="AN178" i="2"/>
  <c r="AN179" i="2"/>
  <c r="AN180" i="2"/>
  <c r="AN181" i="2"/>
  <c r="AN182" i="2"/>
  <c r="AN183" i="2"/>
  <c r="AN184" i="2"/>
  <c r="AN185" i="2"/>
  <c r="AN186" i="2"/>
  <c r="AN187" i="2"/>
  <c r="AN188" i="2"/>
  <c r="AN189" i="2"/>
  <c r="AN190" i="2"/>
  <c r="AN191" i="2"/>
  <c r="AN192" i="2"/>
  <c r="AO165" i="2"/>
  <c r="AO166" i="2"/>
  <c r="AO167" i="2"/>
  <c r="AO168" i="2"/>
  <c r="AO169" i="2"/>
  <c r="AO170" i="2"/>
  <c r="AO171" i="2"/>
  <c r="AO172" i="2"/>
  <c r="AO173" i="2"/>
  <c r="AO174" i="2"/>
  <c r="AO175" i="2"/>
  <c r="AO176" i="2"/>
  <c r="AO177" i="2"/>
  <c r="AO178" i="2"/>
  <c r="AO179" i="2"/>
  <c r="AO180" i="2"/>
  <c r="AO181" i="2"/>
  <c r="AO182" i="2"/>
  <c r="AO183" i="2"/>
  <c r="AO184" i="2"/>
  <c r="AO185" i="2"/>
  <c r="AO186" i="2"/>
  <c r="AO187" i="2"/>
  <c r="AO188" i="2"/>
  <c r="AO189" i="2"/>
  <c r="AO190" i="2"/>
  <c r="AO191" i="2"/>
  <c r="AO192" i="2"/>
  <c r="AP165" i="2"/>
  <c r="AP166" i="2"/>
  <c r="AP167" i="2"/>
  <c r="AP168" i="2"/>
  <c r="AP169" i="2"/>
  <c r="AP170" i="2"/>
  <c r="AP171" i="2"/>
  <c r="AP172" i="2"/>
  <c r="AP173" i="2"/>
  <c r="AP174" i="2"/>
  <c r="AP175" i="2"/>
  <c r="AP176" i="2"/>
  <c r="AP177" i="2"/>
  <c r="AP178" i="2"/>
  <c r="AP179" i="2"/>
  <c r="AP180" i="2"/>
  <c r="AP181" i="2"/>
  <c r="AP182" i="2"/>
  <c r="AP183" i="2"/>
  <c r="AP184" i="2"/>
  <c r="AP185" i="2"/>
  <c r="AP186" i="2"/>
  <c r="AP187" i="2"/>
  <c r="AP188" i="2"/>
  <c r="AP189" i="2"/>
  <c r="AP190" i="2"/>
  <c r="AP191" i="2"/>
  <c r="AP192" i="2"/>
  <c r="AQ165" i="2"/>
  <c r="AQ166" i="2"/>
  <c r="AQ167" i="2"/>
  <c r="AQ168" i="2"/>
  <c r="AQ169" i="2"/>
  <c r="AQ170" i="2"/>
  <c r="AQ171" i="2"/>
  <c r="AQ172" i="2"/>
  <c r="AQ173" i="2"/>
  <c r="AQ174" i="2"/>
  <c r="AQ175" i="2"/>
  <c r="AQ176" i="2"/>
  <c r="AQ177" i="2"/>
  <c r="AQ178" i="2"/>
  <c r="AQ179" i="2"/>
  <c r="AQ180" i="2"/>
  <c r="AQ181" i="2"/>
  <c r="AQ182" i="2"/>
  <c r="AQ183" i="2"/>
  <c r="AQ184" i="2"/>
  <c r="AQ185" i="2"/>
  <c r="AQ186" i="2"/>
  <c r="AQ187" i="2"/>
  <c r="AQ188" i="2"/>
  <c r="AQ189" i="2"/>
  <c r="AQ190" i="2"/>
  <c r="AQ191" i="2"/>
  <c r="AQ192"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S165" i="2"/>
  <c r="AS166" i="2"/>
  <c r="AS167" i="2"/>
  <c r="AS168" i="2"/>
  <c r="AS169" i="2"/>
  <c r="AS170" i="2"/>
  <c r="AS171" i="2"/>
  <c r="AS172" i="2"/>
  <c r="AS173" i="2"/>
  <c r="AS174" i="2"/>
  <c r="AS175" i="2"/>
  <c r="AS176" i="2"/>
  <c r="AS177" i="2"/>
  <c r="AS178" i="2"/>
  <c r="AS179" i="2"/>
  <c r="AS180" i="2"/>
  <c r="AS181" i="2"/>
  <c r="AS182" i="2"/>
  <c r="AS183" i="2"/>
  <c r="AS184" i="2"/>
  <c r="AS185" i="2"/>
  <c r="AS186" i="2"/>
  <c r="AS187" i="2"/>
  <c r="AS188" i="2"/>
  <c r="AS189" i="2"/>
  <c r="AS190" i="2"/>
  <c r="AS191" i="2"/>
  <c r="AS192" i="2"/>
  <c r="AT165" i="2"/>
  <c r="AT166" i="2"/>
  <c r="AT167" i="2"/>
  <c r="AT168" i="2"/>
  <c r="AT169" i="2"/>
  <c r="AT170" i="2"/>
  <c r="AT171" i="2"/>
  <c r="AT172" i="2"/>
  <c r="AT173" i="2"/>
  <c r="AT174" i="2"/>
  <c r="AT175" i="2"/>
  <c r="AT176" i="2"/>
  <c r="AT177" i="2"/>
  <c r="AT178" i="2"/>
  <c r="AT179" i="2"/>
  <c r="AT180" i="2"/>
  <c r="AT181" i="2"/>
  <c r="AT182" i="2"/>
  <c r="AT183" i="2"/>
  <c r="AT184" i="2"/>
  <c r="AT185" i="2"/>
  <c r="AT186" i="2"/>
  <c r="AT187" i="2"/>
  <c r="AT188" i="2"/>
  <c r="AT189" i="2"/>
  <c r="AT190" i="2"/>
  <c r="AT191" i="2"/>
  <c r="AT192" i="2"/>
  <c r="AU165" i="2"/>
  <c r="AU166" i="2"/>
  <c r="AU167" i="2"/>
  <c r="AU168" i="2"/>
  <c r="AU169" i="2"/>
  <c r="AU170" i="2"/>
  <c r="AU171" i="2"/>
  <c r="AU172" i="2"/>
  <c r="AU173" i="2"/>
  <c r="AU174" i="2"/>
  <c r="AU175" i="2"/>
  <c r="AU176" i="2"/>
  <c r="AU177" i="2"/>
  <c r="AU178" i="2"/>
  <c r="AU179" i="2"/>
  <c r="AU180" i="2"/>
  <c r="AU181" i="2"/>
  <c r="AU182" i="2"/>
  <c r="AU183" i="2"/>
  <c r="AU184" i="2"/>
  <c r="AU185" i="2"/>
  <c r="AU186" i="2"/>
  <c r="AU187" i="2"/>
  <c r="AU188" i="2"/>
  <c r="AU189" i="2"/>
  <c r="AU190" i="2"/>
  <c r="AU191" i="2"/>
  <c r="AU192" i="2"/>
  <c r="AV165" i="2"/>
  <c r="AV166" i="2"/>
  <c r="AV167" i="2"/>
  <c r="AV168" i="2"/>
  <c r="AV169" i="2"/>
  <c r="AV170" i="2"/>
  <c r="AV171" i="2"/>
  <c r="AV172" i="2"/>
  <c r="AV173" i="2"/>
  <c r="AV174" i="2"/>
  <c r="AV175" i="2"/>
  <c r="AV176" i="2"/>
  <c r="AV177" i="2"/>
  <c r="AV178" i="2"/>
  <c r="AV179" i="2"/>
  <c r="AV180" i="2"/>
  <c r="AV181" i="2"/>
  <c r="AV182" i="2"/>
  <c r="AV183" i="2"/>
  <c r="AV184" i="2"/>
  <c r="AV185" i="2"/>
  <c r="AV186" i="2"/>
  <c r="AV187" i="2"/>
  <c r="AV188" i="2"/>
  <c r="AV189" i="2"/>
  <c r="AV190" i="2"/>
  <c r="AV191" i="2"/>
  <c r="AV192"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F217" i="2"/>
  <c r="AF218" i="2"/>
  <c r="AF219" i="2"/>
  <c r="AF220"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J193" i="2"/>
  <c r="AJ194" i="2"/>
  <c r="AJ195" i="2"/>
  <c r="AJ196" i="2"/>
  <c r="AJ197" i="2"/>
  <c r="AJ198" i="2"/>
  <c r="AJ199" i="2"/>
  <c r="AJ200" i="2"/>
  <c r="AJ201" i="2"/>
  <c r="AJ202" i="2"/>
  <c r="AJ203" i="2"/>
  <c r="AJ204" i="2"/>
  <c r="AJ205" i="2"/>
  <c r="AJ206" i="2"/>
  <c r="AJ207" i="2"/>
  <c r="AJ208" i="2"/>
  <c r="AJ209" i="2"/>
  <c r="AJ210" i="2"/>
  <c r="AJ211" i="2"/>
  <c r="AJ212" i="2"/>
  <c r="AJ213" i="2"/>
  <c r="AJ214" i="2"/>
  <c r="AJ215" i="2"/>
  <c r="AJ216" i="2"/>
  <c r="AJ217" i="2"/>
  <c r="AJ218" i="2"/>
  <c r="AJ219" i="2"/>
  <c r="AJ220"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7" i="2"/>
  <c r="AK218" i="2"/>
  <c r="AK219" i="2"/>
  <c r="AK220" i="2"/>
  <c r="AL193" i="2"/>
  <c r="AL194" i="2"/>
  <c r="AL195" i="2"/>
  <c r="AL196" i="2"/>
  <c r="AL197" i="2"/>
  <c r="AL198" i="2"/>
  <c r="AL199" i="2"/>
  <c r="AL200" i="2"/>
  <c r="AL201" i="2"/>
  <c r="AL202" i="2"/>
  <c r="AL203" i="2"/>
  <c r="AL204" i="2"/>
  <c r="AL205" i="2"/>
  <c r="AL206" i="2"/>
  <c r="AL207" i="2"/>
  <c r="AL208" i="2"/>
  <c r="AL209" i="2"/>
  <c r="AL210" i="2"/>
  <c r="AL211" i="2"/>
  <c r="AL212" i="2"/>
  <c r="AL213" i="2"/>
  <c r="AL214" i="2"/>
  <c r="AL215" i="2"/>
  <c r="AL216" i="2"/>
  <c r="AL217" i="2"/>
  <c r="AL218" i="2"/>
  <c r="AL219" i="2"/>
  <c r="AL220"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O193" i="2"/>
  <c r="AO194" i="2"/>
  <c r="AO195" i="2"/>
  <c r="AO196" i="2"/>
  <c r="AO197" i="2"/>
  <c r="AO198" i="2"/>
  <c r="AO199" i="2"/>
  <c r="AO200" i="2"/>
  <c r="AO201" i="2"/>
  <c r="AO202" i="2"/>
  <c r="AO203" i="2"/>
  <c r="AO204" i="2"/>
  <c r="AO205" i="2"/>
  <c r="AO206" i="2"/>
  <c r="AO207" i="2"/>
  <c r="AO208" i="2"/>
  <c r="AO209" i="2"/>
  <c r="AO210" i="2"/>
  <c r="AO211" i="2"/>
  <c r="AO212" i="2"/>
  <c r="AO213" i="2"/>
  <c r="AO214" i="2"/>
  <c r="AO215" i="2"/>
  <c r="AO216" i="2"/>
  <c r="AO217" i="2"/>
  <c r="AO218" i="2"/>
  <c r="AO219" i="2"/>
  <c r="AO220" i="2"/>
  <c r="AP193" i="2"/>
  <c r="AP194" i="2"/>
  <c r="AP195" i="2"/>
  <c r="AP196" i="2"/>
  <c r="AP197" i="2"/>
  <c r="AP198" i="2"/>
  <c r="AP199" i="2"/>
  <c r="AP200" i="2"/>
  <c r="AP201" i="2"/>
  <c r="AP202" i="2"/>
  <c r="AP203" i="2"/>
  <c r="AP204" i="2"/>
  <c r="AP205" i="2"/>
  <c r="AP206" i="2"/>
  <c r="AP207" i="2"/>
  <c r="AP208" i="2"/>
  <c r="AP209" i="2"/>
  <c r="AP210" i="2"/>
  <c r="AP211" i="2"/>
  <c r="AP212" i="2"/>
  <c r="AP213" i="2"/>
  <c r="AP214" i="2"/>
  <c r="AP215" i="2"/>
  <c r="AP216" i="2"/>
  <c r="AP217" i="2"/>
  <c r="AP218" i="2"/>
  <c r="AP219" i="2"/>
  <c r="AP220" i="2"/>
  <c r="AQ193" i="2"/>
  <c r="AQ194" i="2"/>
  <c r="AQ195" i="2"/>
  <c r="AQ196" i="2"/>
  <c r="AQ197" i="2"/>
  <c r="AQ198" i="2"/>
  <c r="AQ199" i="2"/>
  <c r="AQ200" i="2"/>
  <c r="AQ201" i="2"/>
  <c r="AQ202" i="2"/>
  <c r="AQ203" i="2"/>
  <c r="AQ204" i="2"/>
  <c r="AQ205" i="2"/>
  <c r="AQ206" i="2"/>
  <c r="AQ207" i="2"/>
  <c r="AQ208" i="2"/>
  <c r="AQ209" i="2"/>
  <c r="AQ210" i="2"/>
  <c r="AQ211" i="2"/>
  <c r="AQ212" i="2"/>
  <c r="AQ213" i="2"/>
  <c r="AQ214" i="2"/>
  <c r="AQ215" i="2"/>
  <c r="AQ216" i="2"/>
  <c r="AQ217" i="2"/>
  <c r="AQ218" i="2"/>
  <c r="AQ219" i="2"/>
  <c r="AQ220"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S193" i="2"/>
  <c r="AS194" i="2"/>
  <c r="AS195" i="2"/>
  <c r="AS196" i="2"/>
  <c r="AS197" i="2"/>
  <c r="AS198" i="2"/>
  <c r="AS199" i="2"/>
  <c r="AS200" i="2"/>
  <c r="AS201" i="2"/>
  <c r="AS202" i="2"/>
  <c r="AS203" i="2"/>
  <c r="AS204" i="2"/>
  <c r="AS205" i="2"/>
  <c r="AS206" i="2"/>
  <c r="AS207" i="2"/>
  <c r="AS208" i="2"/>
  <c r="AS209" i="2"/>
  <c r="AS210" i="2"/>
  <c r="AS211" i="2"/>
  <c r="AS212" i="2"/>
  <c r="AS213" i="2"/>
  <c r="AS214" i="2"/>
  <c r="AS215" i="2"/>
  <c r="AS216" i="2"/>
  <c r="AS217" i="2"/>
  <c r="AS218" i="2"/>
  <c r="AS219" i="2"/>
  <c r="AS220" i="2"/>
  <c r="AT193" i="2"/>
  <c r="AT194" i="2"/>
  <c r="AT195" i="2"/>
  <c r="AT196" i="2"/>
  <c r="AT197" i="2"/>
  <c r="AT198" i="2"/>
  <c r="AT199" i="2"/>
  <c r="AT200" i="2"/>
  <c r="AT201" i="2"/>
  <c r="AT202" i="2"/>
  <c r="AT203" i="2"/>
  <c r="AT204" i="2"/>
  <c r="AT205" i="2"/>
  <c r="AT206" i="2"/>
  <c r="AT207" i="2"/>
  <c r="AT208" i="2"/>
  <c r="AT209" i="2"/>
  <c r="AT210" i="2"/>
  <c r="AT211" i="2"/>
  <c r="AT212" i="2"/>
  <c r="AT213" i="2"/>
  <c r="AT214" i="2"/>
  <c r="AT215" i="2"/>
  <c r="AT216" i="2"/>
  <c r="AT217" i="2"/>
  <c r="AT218" i="2"/>
  <c r="AT219" i="2"/>
  <c r="AT220" i="2"/>
  <c r="AU193" i="2"/>
  <c r="AU194" i="2"/>
  <c r="AU195" i="2"/>
  <c r="AU196" i="2"/>
  <c r="AU197" i="2"/>
  <c r="AU198" i="2"/>
  <c r="AU199" i="2"/>
  <c r="AU200" i="2"/>
  <c r="AU201" i="2"/>
  <c r="AU202" i="2"/>
  <c r="AU203" i="2"/>
  <c r="AU204" i="2"/>
  <c r="AU205" i="2"/>
  <c r="AU206" i="2"/>
  <c r="AU207" i="2"/>
  <c r="AU208" i="2"/>
  <c r="AU209" i="2"/>
  <c r="AU210" i="2"/>
  <c r="AU211" i="2"/>
  <c r="AU212" i="2"/>
  <c r="AU213" i="2"/>
  <c r="AU214" i="2"/>
  <c r="AU215" i="2"/>
  <c r="AU216" i="2"/>
  <c r="AU217" i="2"/>
  <c r="AU218" i="2"/>
  <c r="AU219" i="2"/>
  <c r="AU220" i="2"/>
  <c r="AV193" i="2"/>
  <c r="AV194" i="2"/>
  <c r="AV195" i="2"/>
  <c r="AV196" i="2"/>
  <c r="AV197" i="2"/>
  <c r="AV198" i="2"/>
  <c r="AV199" i="2"/>
  <c r="AV200" i="2"/>
  <c r="AV201" i="2"/>
  <c r="AV202" i="2"/>
  <c r="AV203" i="2"/>
  <c r="AV204" i="2"/>
  <c r="AV205" i="2"/>
  <c r="AV206" i="2"/>
  <c r="AV207" i="2"/>
  <c r="AV208" i="2"/>
  <c r="AV209" i="2"/>
  <c r="AV210" i="2"/>
  <c r="AV211" i="2"/>
  <c r="AV212" i="2"/>
  <c r="AV213" i="2"/>
  <c r="AV214" i="2"/>
  <c r="AV215" i="2"/>
  <c r="AV216" i="2"/>
  <c r="AV217" i="2"/>
  <c r="AV218" i="2"/>
  <c r="AV219" i="2"/>
  <c r="AV220"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J221" i="2"/>
  <c r="AJ222" i="2"/>
  <c r="AJ223" i="2"/>
  <c r="AJ224" i="2"/>
  <c r="AJ225" i="2"/>
  <c r="AJ226" i="2"/>
  <c r="AJ227" i="2"/>
  <c r="AJ228" i="2"/>
  <c r="AJ229" i="2"/>
  <c r="AJ230" i="2"/>
  <c r="AJ231" i="2"/>
  <c r="AJ232" i="2"/>
  <c r="AJ233" i="2"/>
  <c r="AJ234" i="2"/>
  <c r="AJ235" i="2"/>
  <c r="AJ236" i="2"/>
  <c r="AJ237" i="2"/>
  <c r="AJ238" i="2"/>
  <c r="AJ239" i="2"/>
  <c r="AJ240" i="2"/>
  <c r="AJ241" i="2"/>
  <c r="AJ242" i="2"/>
  <c r="AJ243" i="2"/>
  <c r="AJ244" i="2"/>
  <c r="AJ245" i="2"/>
  <c r="AJ246" i="2"/>
  <c r="AJ247" i="2"/>
  <c r="AJ248"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K244" i="2"/>
  <c r="AK245" i="2"/>
  <c r="AK246" i="2"/>
  <c r="AK247" i="2"/>
  <c r="AK248" i="2"/>
  <c r="AL221" i="2"/>
  <c r="AL222" i="2"/>
  <c r="AL223" i="2"/>
  <c r="AL224" i="2"/>
  <c r="AL225" i="2"/>
  <c r="AL226" i="2"/>
  <c r="AL227" i="2"/>
  <c r="AL228" i="2"/>
  <c r="AL229" i="2"/>
  <c r="AL230" i="2"/>
  <c r="AL231" i="2"/>
  <c r="AL232" i="2"/>
  <c r="AL233" i="2"/>
  <c r="AL234" i="2"/>
  <c r="AL235" i="2"/>
  <c r="AL236" i="2"/>
  <c r="AL237" i="2"/>
  <c r="AL238" i="2"/>
  <c r="AL239" i="2"/>
  <c r="AL240" i="2"/>
  <c r="AL241" i="2"/>
  <c r="AL242" i="2"/>
  <c r="AL243" i="2"/>
  <c r="AL244" i="2"/>
  <c r="AL245" i="2"/>
  <c r="AL246" i="2"/>
  <c r="AL247" i="2"/>
  <c r="AL248"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N244" i="2"/>
  <c r="AN245" i="2"/>
  <c r="AN246" i="2"/>
  <c r="AN247" i="2"/>
  <c r="AN248" i="2"/>
  <c r="AO221" i="2"/>
  <c r="AO222" i="2"/>
  <c r="AO223" i="2"/>
  <c r="AO224" i="2"/>
  <c r="AO225" i="2"/>
  <c r="AO226" i="2"/>
  <c r="AO227" i="2"/>
  <c r="AO228" i="2"/>
  <c r="AO229" i="2"/>
  <c r="AO230" i="2"/>
  <c r="AO231" i="2"/>
  <c r="AO232" i="2"/>
  <c r="AO233" i="2"/>
  <c r="AO234" i="2"/>
  <c r="AO235" i="2"/>
  <c r="AO236" i="2"/>
  <c r="AO237" i="2"/>
  <c r="AO238" i="2"/>
  <c r="AO239" i="2"/>
  <c r="AO240" i="2"/>
  <c r="AO241" i="2"/>
  <c r="AO242" i="2"/>
  <c r="AO243" i="2"/>
  <c r="AO244" i="2"/>
  <c r="AO245" i="2"/>
  <c r="AO246" i="2"/>
  <c r="AO247" i="2"/>
  <c r="AO248" i="2"/>
  <c r="AP221" i="2"/>
  <c r="AP222" i="2"/>
  <c r="AP223" i="2"/>
  <c r="AP224" i="2"/>
  <c r="AP225" i="2"/>
  <c r="AP226" i="2"/>
  <c r="AP227" i="2"/>
  <c r="AP228" i="2"/>
  <c r="AP229" i="2"/>
  <c r="AP230" i="2"/>
  <c r="AP231" i="2"/>
  <c r="AP232" i="2"/>
  <c r="AP233" i="2"/>
  <c r="AP234" i="2"/>
  <c r="AP235" i="2"/>
  <c r="AP236" i="2"/>
  <c r="AP237" i="2"/>
  <c r="AP238" i="2"/>
  <c r="AP239" i="2"/>
  <c r="AP240" i="2"/>
  <c r="AP241" i="2"/>
  <c r="AP242" i="2"/>
  <c r="AP243" i="2"/>
  <c r="AP244" i="2"/>
  <c r="AP245" i="2"/>
  <c r="AP246" i="2"/>
  <c r="AP247" i="2"/>
  <c r="AP248" i="2"/>
  <c r="AQ221" i="2"/>
  <c r="AQ222" i="2"/>
  <c r="AQ223" i="2"/>
  <c r="AQ224" i="2"/>
  <c r="AQ225" i="2"/>
  <c r="AQ226" i="2"/>
  <c r="AQ227" i="2"/>
  <c r="AQ228" i="2"/>
  <c r="AQ229" i="2"/>
  <c r="AQ230" i="2"/>
  <c r="AQ231" i="2"/>
  <c r="AQ232" i="2"/>
  <c r="AQ233" i="2"/>
  <c r="AQ234" i="2"/>
  <c r="AQ235" i="2"/>
  <c r="AQ236" i="2"/>
  <c r="AQ237" i="2"/>
  <c r="AQ238" i="2"/>
  <c r="AQ239" i="2"/>
  <c r="AQ240" i="2"/>
  <c r="AQ241" i="2"/>
  <c r="AQ242" i="2"/>
  <c r="AQ243" i="2"/>
  <c r="AQ244" i="2"/>
  <c r="AQ245" i="2"/>
  <c r="AQ246" i="2"/>
  <c r="AQ247" i="2"/>
  <c r="AQ248"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S221" i="2"/>
  <c r="AS222" i="2"/>
  <c r="AS223" i="2"/>
  <c r="AS224" i="2"/>
  <c r="AS225" i="2"/>
  <c r="AS226" i="2"/>
  <c r="AS227" i="2"/>
  <c r="AS228" i="2"/>
  <c r="AS229" i="2"/>
  <c r="AS230" i="2"/>
  <c r="AS231" i="2"/>
  <c r="AS232" i="2"/>
  <c r="AS233" i="2"/>
  <c r="AS234" i="2"/>
  <c r="AS235" i="2"/>
  <c r="AS236" i="2"/>
  <c r="AS237" i="2"/>
  <c r="AS238" i="2"/>
  <c r="AS239" i="2"/>
  <c r="AS240" i="2"/>
  <c r="AS241" i="2"/>
  <c r="AS242" i="2"/>
  <c r="AS243" i="2"/>
  <c r="AS244" i="2"/>
  <c r="AS245" i="2"/>
  <c r="AS246" i="2"/>
  <c r="AS247" i="2"/>
  <c r="AS248" i="2"/>
  <c r="AT221" i="2"/>
  <c r="AT222" i="2"/>
  <c r="AT223" i="2"/>
  <c r="AT224" i="2"/>
  <c r="AT225" i="2"/>
  <c r="AT226" i="2"/>
  <c r="AT227" i="2"/>
  <c r="AT228" i="2"/>
  <c r="AT229" i="2"/>
  <c r="AT230" i="2"/>
  <c r="AT231" i="2"/>
  <c r="AT232" i="2"/>
  <c r="AT233" i="2"/>
  <c r="AT234" i="2"/>
  <c r="AT235" i="2"/>
  <c r="AT236" i="2"/>
  <c r="AT237" i="2"/>
  <c r="AT238" i="2"/>
  <c r="AT239" i="2"/>
  <c r="AT240" i="2"/>
  <c r="AT241" i="2"/>
  <c r="AT242" i="2"/>
  <c r="AT243" i="2"/>
  <c r="AT244" i="2"/>
  <c r="AT245" i="2"/>
  <c r="AT246" i="2"/>
  <c r="AT247" i="2"/>
  <c r="AT248" i="2"/>
  <c r="AU221" i="2"/>
  <c r="AU222" i="2"/>
  <c r="AU223" i="2"/>
  <c r="AU224" i="2"/>
  <c r="AU225" i="2"/>
  <c r="AU226" i="2"/>
  <c r="AU227" i="2"/>
  <c r="AU228" i="2"/>
  <c r="AU229" i="2"/>
  <c r="AU230" i="2"/>
  <c r="AU231" i="2"/>
  <c r="AU232" i="2"/>
  <c r="AU233" i="2"/>
  <c r="AU234" i="2"/>
  <c r="AU235" i="2"/>
  <c r="AU236" i="2"/>
  <c r="AU237" i="2"/>
  <c r="AU238" i="2"/>
  <c r="AU239" i="2"/>
  <c r="AU240" i="2"/>
  <c r="AU241" i="2"/>
  <c r="AU242" i="2"/>
  <c r="AU243" i="2"/>
  <c r="AU244" i="2"/>
  <c r="AU245" i="2"/>
  <c r="AU246" i="2"/>
  <c r="AU247" i="2"/>
  <c r="AU248" i="2"/>
  <c r="AV221" i="2"/>
  <c r="AV222" i="2"/>
  <c r="AV223" i="2"/>
  <c r="AV224" i="2"/>
  <c r="AV225" i="2"/>
  <c r="AV226" i="2"/>
  <c r="AV227" i="2"/>
  <c r="AV228" i="2"/>
  <c r="AV229" i="2"/>
  <c r="AV230" i="2"/>
  <c r="AV231" i="2"/>
  <c r="AV232" i="2"/>
  <c r="AV233" i="2"/>
  <c r="AV234" i="2"/>
  <c r="AV235" i="2"/>
  <c r="AV236" i="2"/>
  <c r="AV237" i="2"/>
  <c r="AV238" i="2"/>
  <c r="AV239" i="2"/>
  <c r="AV240" i="2"/>
  <c r="AV241" i="2"/>
  <c r="AV242" i="2"/>
  <c r="AV243" i="2"/>
  <c r="AV244" i="2"/>
  <c r="AV245" i="2"/>
  <c r="AV246" i="2"/>
  <c r="AV247" i="2"/>
  <c r="AV248"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J249" i="2"/>
  <c r="AJ250" i="2"/>
  <c r="AJ251" i="2"/>
  <c r="AJ252" i="2"/>
  <c r="AJ253" i="2"/>
  <c r="AJ254" i="2"/>
  <c r="AJ255" i="2"/>
  <c r="AJ256" i="2"/>
  <c r="AJ257" i="2"/>
  <c r="AJ258" i="2"/>
  <c r="AJ259" i="2"/>
  <c r="AJ260" i="2"/>
  <c r="AJ261" i="2"/>
  <c r="AJ262" i="2"/>
  <c r="AJ263" i="2"/>
  <c r="AJ264" i="2"/>
  <c r="AJ265" i="2"/>
  <c r="AJ266" i="2"/>
  <c r="AJ267" i="2"/>
  <c r="AJ268" i="2"/>
  <c r="AJ269" i="2"/>
  <c r="AJ270" i="2"/>
  <c r="AJ271" i="2"/>
  <c r="AJ272" i="2"/>
  <c r="AJ273" i="2"/>
  <c r="AJ274" i="2"/>
  <c r="AJ275" i="2"/>
  <c r="AJ276"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L249" i="2"/>
  <c r="AL250" i="2"/>
  <c r="AL251" i="2"/>
  <c r="AL252" i="2"/>
  <c r="AL253" i="2"/>
  <c r="AL254" i="2"/>
  <c r="AL255" i="2"/>
  <c r="AL256" i="2"/>
  <c r="AL257" i="2"/>
  <c r="AL258" i="2"/>
  <c r="AL259" i="2"/>
  <c r="AL260" i="2"/>
  <c r="AL261" i="2"/>
  <c r="AL262" i="2"/>
  <c r="AL263" i="2"/>
  <c r="AL264" i="2"/>
  <c r="AL265" i="2"/>
  <c r="AL266" i="2"/>
  <c r="AL267" i="2"/>
  <c r="AL268" i="2"/>
  <c r="AL269" i="2"/>
  <c r="AL270" i="2"/>
  <c r="AL271" i="2"/>
  <c r="AL272" i="2"/>
  <c r="AL273" i="2"/>
  <c r="AL274" i="2"/>
  <c r="AL275" i="2"/>
  <c r="AL276"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N249" i="2"/>
  <c r="AN250" i="2"/>
  <c r="AN251" i="2"/>
  <c r="AN252" i="2"/>
  <c r="AN253" i="2"/>
  <c r="AN254" i="2"/>
  <c r="AN255" i="2"/>
  <c r="AN256" i="2"/>
  <c r="AN257" i="2"/>
  <c r="AN258" i="2"/>
  <c r="AN259" i="2"/>
  <c r="AN260" i="2"/>
  <c r="AN261" i="2"/>
  <c r="AN262" i="2"/>
  <c r="AN263" i="2"/>
  <c r="AN264" i="2"/>
  <c r="AN265" i="2"/>
  <c r="AN266" i="2"/>
  <c r="AN267" i="2"/>
  <c r="AN268" i="2"/>
  <c r="AN269" i="2"/>
  <c r="AN270" i="2"/>
  <c r="AN271" i="2"/>
  <c r="AN272" i="2"/>
  <c r="AN273" i="2"/>
  <c r="AN274" i="2"/>
  <c r="AN275" i="2"/>
  <c r="AN276" i="2"/>
  <c r="AO249" i="2"/>
  <c r="AO250" i="2"/>
  <c r="AO251" i="2"/>
  <c r="AO252" i="2"/>
  <c r="AO253" i="2"/>
  <c r="AO254" i="2"/>
  <c r="AO255" i="2"/>
  <c r="AO256" i="2"/>
  <c r="AO257" i="2"/>
  <c r="AO258" i="2"/>
  <c r="AO259" i="2"/>
  <c r="AO260" i="2"/>
  <c r="AO261" i="2"/>
  <c r="AO262" i="2"/>
  <c r="AO263" i="2"/>
  <c r="AO264" i="2"/>
  <c r="AO265" i="2"/>
  <c r="AO266" i="2"/>
  <c r="AO267" i="2"/>
  <c r="AO268" i="2"/>
  <c r="AO269" i="2"/>
  <c r="AO270" i="2"/>
  <c r="AO271" i="2"/>
  <c r="AO272" i="2"/>
  <c r="AO273" i="2"/>
  <c r="AO274" i="2"/>
  <c r="AO275" i="2"/>
  <c r="AO276" i="2"/>
  <c r="AP249" i="2"/>
  <c r="AP250" i="2"/>
  <c r="AP251" i="2"/>
  <c r="AP252" i="2"/>
  <c r="AP253" i="2"/>
  <c r="AP254" i="2"/>
  <c r="AP255" i="2"/>
  <c r="AP256" i="2"/>
  <c r="AP257" i="2"/>
  <c r="AP258" i="2"/>
  <c r="AP259" i="2"/>
  <c r="AP260" i="2"/>
  <c r="AP261" i="2"/>
  <c r="AP262" i="2"/>
  <c r="AP263" i="2"/>
  <c r="AP264" i="2"/>
  <c r="AP265" i="2"/>
  <c r="AP266" i="2"/>
  <c r="AP267" i="2"/>
  <c r="AP268" i="2"/>
  <c r="AP269" i="2"/>
  <c r="AP270" i="2"/>
  <c r="AP271" i="2"/>
  <c r="AP272" i="2"/>
  <c r="AP273" i="2"/>
  <c r="AP274" i="2"/>
  <c r="AP275" i="2"/>
  <c r="AP276" i="2"/>
  <c r="AQ249" i="2"/>
  <c r="AQ250" i="2"/>
  <c r="AQ251" i="2"/>
  <c r="AQ252" i="2"/>
  <c r="AQ253" i="2"/>
  <c r="AQ254" i="2"/>
  <c r="AQ255" i="2"/>
  <c r="AQ256" i="2"/>
  <c r="AQ257" i="2"/>
  <c r="AQ258" i="2"/>
  <c r="AQ259" i="2"/>
  <c r="AQ260" i="2"/>
  <c r="AQ261" i="2"/>
  <c r="AQ262" i="2"/>
  <c r="AQ263" i="2"/>
  <c r="AQ264" i="2"/>
  <c r="AQ265" i="2"/>
  <c r="AQ266" i="2"/>
  <c r="AQ267" i="2"/>
  <c r="AQ268" i="2"/>
  <c r="AQ269" i="2"/>
  <c r="AQ270" i="2"/>
  <c r="AQ271" i="2"/>
  <c r="AQ272" i="2"/>
  <c r="AQ273" i="2"/>
  <c r="AQ274" i="2"/>
  <c r="AQ275" i="2"/>
  <c r="AQ276"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S249" i="2"/>
  <c r="AS250" i="2"/>
  <c r="AS251" i="2"/>
  <c r="AS252" i="2"/>
  <c r="AS253" i="2"/>
  <c r="AS254" i="2"/>
  <c r="AS255" i="2"/>
  <c r="AS256" i="2"/>
  <c r="AS257" i="2"/>
  <c r="AS258" i="2"/>
  <c r="AS259" i="2"/>
  <c r="AS260" i="2"/>
  <c r="AS261" i="2"/>
  <c r="AS262" i="2"/>
  <c r="AS263" i="2"/>
  <c r="AS264" i="2"/>
  <c r="AS265" i="2"/>
  <c r="AS266" i="2"/>
  <c r="AS267" i="2"/>
  <c r="AS268" i="2"/>
  <c r="AS269" i="2"/>
  <c r="AS270" i="2"/>
  <c r="AS271" i="2"/>
  <c r="AS272" i="2"/>
  <c r="AS273" i="2"/>
  <c r="AS274" i="2"/>
  <c r="AS275" i="2"/>
  <c r="AS276" i="2"/>
  <c r="AT249" i="2"/>
  <c r="AT250" i="2"/>
  <c r="AT251" i="2"/>
  <c r="AT252" i="2"/>
  <c r="AT253" i="2"/>
  <c r="AT254" i="2"/>
  <c r="AT255" i="2"/>
  <c r="AT256" i="2"/>
  <c r="AT257" i="2"/>
  <c r="AT258" i="2"/>
  <c r="AT259" i="2"/>
  <c r="AT260" i="2"/>
  <c r="AT261" i="2"/>
  <c r="AT262" i="2"/>
  <c r="AT263" i="2"/>
  <c r="AT264" i="2"/>
  <c r="AT265" i="2"/>
  <c r="AT266" i="2"/>
  <c r="AT267" i="2"/>
  <c r="AT268" i="2"/>
  <c r="AT269" i="2"/>
  <c r="AT270" i="2"/>
  <c r="AT271" i="2"/>
  <c r="AT272" i="2"/>
  <c r="AT273" i="2"/>
  <c r="AT274" i="2"/>
  <c r="AT275" i="2"/>
  <c r="AT276" i="2"/>
  <c r="AU249" i="2"/>
  <c r="AU250" i="2"/>
  <c r="AU251" i="2"/>
  <c r="AU252" i="2"/>
  <c r="AU253" i="2"/>
  <c r="AU254" i="2"/>
  <c r="AU255" i="2"/>
  <c r="AU256" i="2"/>
  <c r="AU257" i="2"/>
  <c r="AU258" i="2"/>
  <c r="AU259" i="2"/>
  <c r="AU260" i="2"/>
  <c r="AU261" i="2"/>
  <c r="AU262" i="2"/>
  <c r="AU263" i="2"/>
  <c r="AU264" i="2"/>
  <c r="AU265" i="2"/>
  <c r="AU266" i="2"/>
  <c r="AU267" i="2"/>
  <c r="AU268" i="2"/>
  <c r="AU269" i="2"/>
  <c r="AU270" i="2"/>
  <c r="AU271" i="2"/>
  <c r="AU272" i="2"/>
  <c r="AU273" i="2"/>
  <c r="AU274" i="2"/>
  <c r="AU275" i="2"/>
  <c r="AU276" i="2"/>
  <c r="AV249" i="2"/>
  <c r="AV250" i="2"/>
  <c r="AV251" i="2"/>
  <c r="AV252" i="2"/>
  <c r="AV253" i="2"/>
  <c r="AV254" i="2"/>
  <c r="AV255" i="2"/>
  <c r="AV256" i="2"/>
  <c r="AV257" i="2"/>
  <c r="AV258" i="2"/>
  <c r="AV259" i="2"/>
  <c r="AV260" i="2"/>
  <c r="AV261" i="2"/>
  <c r="AV262" i="2"/>
  <c r="AV263" i="2"/>
  <c r="AV264" i="2"/>
  <c r="AV265" i="2"/>
  <c r="AV266" i="2"/>
  <c r="AV267" i="2"/>
  <c r="AV268" i="2"/>
  <c r="AV269" i="2"/>
  <c r="AV270" i="2"/>
  <c r="AV271" i="2"/>
  <c r="AV272" i="2"/>
  <c r="AV273" i="2"/>
  <c r="AV274" i="2"/>
  <c r="AV275" i="2"/>
  <c r="AV276"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D9" i="2" l="1"/>
  <c r="D10" i="2"/>
  <c r="D11" i="2"/>
  <c r="D12" i="2"/>
  <c r="C72" i="4" l="1"/>
  <c r="C31" i="4"/>
  <c r="D31" i="4" l="1"/>
  <c r="I31" i="4"/>
  <c r="D13" i="2"/>
  <c r="D14" i="2"/>
  <c r="D15" i="2"/>
  <c r="D16" i="2"/>
  <c r="D17" i="2"/>
  <c r="D18" i="2"/>
  <c r="D19" i="2"/>
  <c r="D20" i="2"/>
  <c r="D21" i="2"/>
  <c r="AF21" i="2" s="1"/>
  <c r="D22" i="2"/>
  <c r="AG22" i="2" s="1"/>
  <c r="D23" i="2"/>
  <c r="AH23" i="2" s="1"/>
  <c r="D24" i="2"/>
  <c r="D25" i="2"/>
  <c r="D26" i="2"/>
  <c r="D27" i="2"/>
  <c r="D28" i="2"/>
  <c r="D29" i="2"/>
  <c r="D30" i="2"/>
  <c r="D31" i="2"/>
  <c r="D32" i="2"/>
  <c r="D33" i="2"/>
  <c r="AR33" i="2" s="1"/>
  <c r="D34" i="2"/>
  <c r="AS34" i="2" s="1"/>
  <c r="D35" i="2"/>
  <c r="AT35" i="2" s="1"/>
  <c r="D36" i="2"/>
  <c r="D37" i="2"/>
  <c r="D38" i="2"/>
  <c r="D39" i="2"/>
  <c r="D40" i="2"/>
  <c r="D41" i="2"/>
  <c r="D42" i="2"/>
  <c r="D43" i="2"/>
  <c r="D44" i="2"/>
  <c r="D45" i="2"/>
  <c r="D46" i="2"/>
  <c r="D47" i="2"/>
  <c r="AB47" i="2" s="1"/>
  <c r="D48" i="2"/>
  <c r="D49" i="2"/>
  <c r="D50" i="2"/>
  <c r="D51" i="2"/>
  <c r="D52" i="2"/>
  <c r="D53" i="2"/>
  <c r="D54" i="2"/>
  <c r="D55" i="2"/>
  <c r="D56" i="2"/>
  <c r="D57" i="2"/>
  <c r="AL57" i="2" s="1"/>
  <c r="D58" i="2"/>
  <c r="AM58" i="2" s="1"/>
  <c r="D59" i="2"/>
  <c r="AN59" i="2" s="1"/>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8" i="2"/>
  <c r="AB49" i="2"/>
  <c r="AB50" i="2"/>
  <c r="AB51" i="2"/>
  <c r="AB52" i="2"/>
  <c r="AB53" i="2"/>
  <c r="AB54" i="2"/>
  <c r="AB55" i="2"/>
  <c r="AB56" i="2"/>
  <c r="AB57" i="2"/>
  <c r="AB58" i="2"/>
  <c r="AB59"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F12" i="2"/>
  <c r="AF13" i="2"/>
  <c r="AF14" i="2"/>
  <c r="AF15" i="2"/>
  <c r="AF16" i="2"/>
  <c r="AF17" i="2"/>
  <c r="AF18" i="2"/>
  <c r="AF19" i="2"/>
  <c r="AF20"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G12" i="2"/>
  <c r="AG13" i="2"/>
  <c r="AG14" i="2"/>
  <c r="AG15" i="2"/>
  <c r="AG16" i="2"/>
  <c r="AG17" i="2"/>
  <c r="AG18" i="2"/>
  <c r="AG19" i="2"/>
  <c r="AG20" i="2"/>
  <c r="AG21"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H12" i="2"/>
  <c r="AH13" i="2"/>
  <c r="AH14" i="2"/>
  <c r="AH15" i="2"/>
  <c r="AH16" i="2"/>
  <c r="AH17" i="2"/>
  <c r="AH18" i="2"/>
  <c r="AH19" i="2"/>
  <c r="AH20" i="2"/>
  <c r="AH21" i="2"/>
  <c r="AH22"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8" i="2"/>
  <c r="AL59"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9"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O12" i="2"/>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2" i="2"/>
  <c r="AO53" i="2"/>
  <c r="AO54" i="2"/>
  <c r="AO55" i="2"/>
  <c r="AO56" i="2"/>
  <c r="AO57" i="2"/>
  <c r="AO58" i="2"/>
  <c r="AO59" i="2"/>
  <c r="AP12" i="2"/>
  <c r="AP13" i="2"/>
  <c r="AP14" i="2"/>
  <c r="AP15" i="2"/>
  <c r="AP16" i="2"/>
  <c r="AP17" i="2"/>
  <c r="AP18" i="2"/>
  <c r="AP19" i="2"/>
  <c r="AP20" i="2"/>
  <c r="AP21" i="2"/>
  <c r="AP22" i="2"/>
  <c r="AP23" i="2"/>
  <c r="AP24" i="2"/>
  <c r="AP25" i="2"/>
  <c r="AP26" i="2"/>
  <c r="AP27" i="2"/>
  <c r="AP28" i="2"/>
  <c r="AP29" i="2"/>
  <c r="AP30" i="2"/>
  <c r="AP31" i="2"/>
  <c r="AP32" i="2"/>
  <c r="AP33" i="2"/>
  <c r="AP34" i="2"/>
  <c r="AP35" i="2"/>
  <c r="AP36" i="2"/>
  <c r="AP37" i="2"/>
  <c r="AP38" i="2"/>
  <c r="AP39" i="2"/>
  <c r="AP40" i="2"/>
  <c r="AP41" i="2"/>
  <c r="AP42" i="2"/>
  <c r="AP43" i="2"/>
  <c r="AP44" i="2"/>
  <c r="AP45" i="2"/>
  <c r="AP46" i="2"/>
  <c r="AP47" i="2"/>
  <c r="AP48" i="2"/>
  <c r="AP49" i="2"/>
  <c r="AP50" i="2"/>
  <c r="AP51" i="2"/>
  <c r="AP52" i="2"/>
  <c r="AP53" i="2"/>
  <c r="AP54" i="2"/>
  <c r="AP55" i="2"/>
  <c r="AP56" i="2"/>
  <c r="AP57" i="2"/>
  <c r="AP58" i="2"/>
  <c r="AP59" i="2"/>
  <c r="AQ12" i="2"/>
  <c r="AQ13" i="2"/>
  <c r="AQ14" i="2"/>
  <c r="AQ15" i="2"/>
  <c r="AQ16" i="2"/>
  <c r="AQ17" i="2"/>
  <c r="AQ18" i="2"/>
  <c r="AQ19" i="2"/>
  <c r="AQ20" i="2"/>
  <c r="AQ21" i="2"/>
  <c r="AQ22" i="2"/>
  <c r="AQ23" i="2"/>
  <c r="AQ24" i="2"/>
  <c r="AQ25" i="2"/>
  <c r="AQ26" i="2"/>
  <c r="AQ27" i="2"/>
  <c r="AQ28" i="2"/>
  <c r="AQ29" i="2"/>
  <c r="AQ30" i="2"/>
  <c r="AQ31" i="2"/>
  <c r="AQ32" i="2"/>
  <c r="AQ33" i="2"/>
  <c r="AQ34" i="2"/>
  <c r="AQ35" i="2"/>
  <c r="AQ36" i="2"/>
  <c r="AQ37" i="2"/>
  <c r="AQ38" i="2"/>
  <c r="AQ39" i="2"/>
  <c r="AQ40" i="2"/>
  <c r="AQ41" i="2"/>
  <c r="AQ42" i="2"/>
  <c r="AQ43" i="2"/>
  <c r="AQ44" i="2"/>
  <c r="AQ45" i="2"/>
  <c r="AQ46" i="2"/>
  <c r="AQ47" i="2"/>
  <c r="AQ48" i="2"/>
  <c r="AQ49" i="2"/>
  <c r="AQ50" i="2"/>
  <c r="AQ51" i="2"/>
  <c r="AQ52" i="2"/>
  <c r="AQ53" i="2"/>
  <c r="AQ54" i="2"/>
  <c r="AQ55" i="2"/>
  <c r="AQ56" i="2"/>
  <c r="AQ57" i="2"/>
  <c r="AQ58" i="2"/>
  <c r="AQ59" i="2"/>
  <c r="AR12" i="2"/>
  <c r="AR13" i="2"/>
  <c r="AR14" i="2"/>
  <c r="AR15" i="2"/>
  <c r="AR16" i="2"/>
  <c r="AR17" i="2"/>
  <c r="AR18" i="2"/>
  <c r="AR19" i="2"/>
  <c r="AR20" i="2"/>
  <c r="AR21" i="2"/>
  <c r="AR22" i="2"/>
  <c r="AR23" i="2"/>
  <c r="AR24" i="2"/>
  <c r="AR25" i="2"/>
  <c r="AR26" i="2"/>
  <c r="AR27" i="2"/>
  <c r="AR28" i="2"/>
  <c r="AR29" i="2"/>
  <c r="AR30" i="2"/>
  <c r="AR31" i="2"/>
  <c r="AR32"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S12" i="2"/>
  <c r="AS13" i="2"/>
  <c r="AS14" i="2"/>
  <c r="AS15" i="2"/>
  <c r="AS16" i="2"/>
  <c r="AS17" i="2"/>
  <c r="AS18" i="2"/>
  <c r="AS19" i="2"/>
  <c r="AS20" i="2"/>
  <c r="AS21" i="2"/>
  <c r="AS22" i="2"/>
  <c r="AS23" i="2"/>
  <c r="AS24" i="2"/>
  <c r="AS25" i="2"/>
  <c r="AS26" i="2"/>
  <c r="AS27" i="2"/>
  <c r="AS28" i="2"/>
  <c r="AS29" i="2"/>
  <c r="AS30" i="2"/>
  <c r="AS31" i="2"/>
  <c r="AS32" i="2"/>
  <c r="AS33" i="2"/>
  <c r="AS35" i="2"/>
  <c r="AS36" i="2"/>
  <c r="AS37" i="2"/>
  <c r="AS38" i="2"/>
  <c r="AS39" i="2"/>
  <c r="AS40" i="2"/>
  <c r="AS41" i="2"/>
  <c r="AS42" i="2"/>
  <c r="AS43" i="2"/>
  <c r="AS44" i="2"/>
  <c r="AS45" i="2"/>
  <c r="AS46" i="2"/>
  <c r="AS47" i="2"/>
  <c r="AS48" i="2"/>
  <c r="AS49" i="2"/>
  <c r="AS50" i="2"/>
  <c r="AS51" i="2"/>
  <c r="AS52" i="2"/>
  <c r="AS53" i="2"/>
  <c r="AS54" i="2"/>
  <c r="AS55" i="2"/>
  <c r="AS56" i="2"/>
  <c r="AS57" i="2"/>
  <c r="AS58" i="2"/>
  <c r="AS59" i="2"/>
  <c r="AT12" i="2"/>
  <c r="AT13" i="2"/>
  <c r="AT14" i="2"/>
  <c r="AT15" i="2"/>
  <c r="AT16" i="2"/>
  <c r="AT17" i="2"/>
  <c r="AT18" i="2"/>
  <c r="AT19" i="2"/>
  <c r="AT20" i="2"/>
  <c r="AT21" i="2"/>
  <c r="AT22" i="2"/>
  <c r="AT23" i="2"/>
  <c r="AT24" i="2"/>
  <c r="AT25" i="2"/>
  <c r="AT26" i="2"/>
  <c r="AT27" i="2"/>
  <c r="AT28" i="2"/>
  <c r="AT29" i="2"/>
  <c r="AT30" i="2"/>
  <c r="AT31" i="2"/>
  <c r="AT32" i="2"/>
  <c r="AT33" i="2"/>
  <c r="AT34" i="2"/>
  <c r="AT36" i="2"/>
  <c r="AT37" i="2"/>
  <c r="AT38" i="2"/>
  <c r="AT39" i="2"/>
  <c r="AT40" i="2"/>
  <c r="AT41" i="2"/>
  <c r="AT42" i="2"/>
  <c r="AT43" i="2"/>
  <c r="AT44" i="2"/>
  <c r="AT45" i="2"/>
  <c r="AT46" i="2"/>
  <c r="AT47" i="2"/>
  <c r="AT48" i="2"/>
  <c r="AT49" i="2"/>
  <c r="AT50" i="2"/>
  <c r="AT51" i="2"/>
  <c r="AT52" i="2"/>
  <c r="AT53" i="2"/>
  <c r="AT54" i="2"/>
  <c r="AT55" i="2"/>
  <c r="AT56" i="2"/>
  <c r="AT57" i="2"/>
  <c r="AT58" i="2"/>
  <c r="AT59"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V12" i="2"/>
  <c r="AV13" i="2"/>
  <c r="AV14" i="2"/>
  <c r="AV15" i="2"/>
  <c r="AV16" i="2"/>
  <c r="AV17" i="2"/>
  <c r="AV18" i="2"/>
  <c r="AV19" i="2"/>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47" i="2"/>
  <c r="AV48" i="2"/>
  <c r="AV49" i="2"/>
  <c r="AV50" i="2"/>
  <c r="AV51" i="2"/>
  <c r="AV52" i="2"/>
  <c r="AV53" i="2"/>
  <c r="AV54" i="2"/>
  <c r="AV55" i="2"/>
  <c r="AV56" i="2"/>
  <c r="AV57" i="2"/>
  <c r="AV58" i="2"/>
  <c r="AV59"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D60" i="2"/>
  <c r="D61" i="2"/>
  <c r="D62" i="2"/>
  <c r="D63" i="2"/>
  <c r="D64" i="2"/>
  <c r="D65" i="2"/>
  <c r="D66" i="2"/>
  <c r="D67" i="2"/>
  <c r="D68" i="2"/>
  <c r="D69" i="2"/>
  <c r="D70" i="2"/>
  <c r="D71" i="2"/>
  <c r="D72" i="2"/>
  <c r="D73" i="2"/>
  <c r="D74" i="2"/>
  <c r="D75" i="2"/>
  <c r="D76" i="2"/>
  <c r="D77" i="2"/>
  <c r="D78" i="2"/>
  <c r="D79" i="2"/>
  <c r="D80"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P60" i="2"/>
  <c r="P61" i="2"/>
  <c r="P62" i="2"/>
  <c r="P63" i="2"/>
  <c r="P64" i="2"/>
  <c r="P65" i="2"/>
  <c r="P66" i="2"/>
  <c r="P67" i="2"/>
  <c r="P68" i="2"/>
  <c r="P69" i="2"/>
  <c r="P70" i="2"/>
  <c r="P71" i="2"/>
  <c r="P72" i="2"/>
  <c r="P73" i="2"/>
  <c r="P74" i="2"/>
  <c r="P75" i="2"/>
  <c r="P76" i="2"/>
  <c r="P77" i="2"/>
  <c r="P78" i="2"/>
  <c r="P79" i="2"/>
  <c r="P80"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Q60" i="2"/>
  <c r="Q61" i="2"/>
  <c r="Q62" i="2"/>
  <c r="Q63" i="2"/>
  <c r="Q64" i="2"/>
  <c r="Q65" i="2"/>
  <c r="Q66" i="2"/>
  <c r="Q67" i="2"/>
  <c r="Q68" i="2"/>
  <c r="Q69" i="2"/>
  <c r="Q70" i="2"/>
  <c r="Q71" i="2"/>
  <c r="Q72" i="2"/>
  <c r="Q73" i="2"/>
  <c r="Q74" i="2"/>
  <c r="Q75" i="2"/>
  <c r="Q76" i="2"/>
  <c r="Q77" i="2"/>
  <c r="Q78" i="2"/>
  <c r="Q79" i="2"/>
  <c r="Q80"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R60" i="2"/>
  <c r="R61" i="2"/>
  <c r="R62" i="2"/>
  <c r="R63" i="2"/>
  <c r="R64" i="2"/>
  <c r="R65" i="2"/>
  <c r="R66" i="2"/>
  <c r="R67" i="2"/>
  <c r="R68" i="2"/>
  <c r="R69" i="2"/>
  <c r="R70" i="2"/>
  <c r="R71" i="2"/>
  <c r="R72" i="2"/>
  <c r="R73" i="2"/>
  <c r="R74" i="2"/>
  <c r="R75" i="2"/>
  <c r="R76" i="2"/>
  <c r="R77" i="2"/>
  <c r="R78" i="2"/>
  <c r="R79" i="2"/>
  <c r="R80"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S60" i="2"/>
  <c r="S61" i="2"/>
  <c r="S62" i="2"/>
  <c r="S63" i="2"/>
  <c r="S64" i="2"/>
  <c r="S65" i="2"/>
  <c r="S66" i="2"/>
  <c r="S67" i="2"/>
  <c r="S68" i="2"/>
  <c r="S69" i="2"/>
  <c r="S70" i="2"/>
  <c r="S71" i="2"/>
  <c r="S72" i="2"/>
  <c r="S73" i="2"/>
  <c r="S74" i="2"/>
  <c r="S75" i="2"/>
  <c r="S76" i="2"/>
  <c r="S77" i="2"/>
  <c r="S78" i="2"/>
  <c r="S79" i="2"/>
  <c r="S80"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T60" i="2"/>
  <c r="T61" i="2"/>
  <c r="T62" i="2"/>
  <c r="T63" i="2"/>
  <c r="T64" i="2"/>
  <c r="T65" i="2"/>
  <c r="T66" i="2"/>
  <c r="T67" i="2"/>
  <c r="T68" i="2"/>
  <c r="T69" i="2"/>
  <c r="T70" i="2"/>
  <c r="T71" i="2"/>
  <c r="T72" i="2"/>
  <c r="T73" i="2"/>
  <c r="T74" i="2"/>
  <c r="T75" i="2"/>
  <c r="T76" i="2"/>
  <c r="T77" i="2"/>
  <c r="T78" i="2"/>
  <c r="T79" i="2"/>
  <c r="T80"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U60" i="2"/>
  <c r="U61" i="2"/>
  <c r="U62" i="2"/>
  <c r="U63" i="2"/>
  <c r="U64" i="2"/>
  <c r="U65" i="2"/>
  <c r="U66" i="2"/>
  <c r="U67" i="2"/>
  <c r="U68" i="2"/>
  <c r="U69" i="2"/>
  <c r="U70" i="2"/>
  <c r="U71" i="2"/>
  <c r="U72" i="2"/>
  <c r="U73" i="2"/>
  <c r="U74" i="2"/>
  <c r="U75" i="2"/>
  <c r="U76" i="2"/>
  <c r="U77" i="2"/>
  <c r="U78" i="2"/>
  <c r="U79" i="2"/>
  <c r="U80"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V60" i="2"/>
  <c r="V61" i="2"/>
  <c r="V62" i="2"/>
  <c r="V63" i="2"/>
  <c r="V64" i="2"/>
  <c r="V65" i="2"/>
  <c r="V66" i="2"/>
  <c r="V67" i="2"/>
  <c r="V68" i="2"/>
  <c r="V69" i="2"/>
  <c r="V70" i="2"/>
  <c r="V71" i="2"/>
  <c r="V72" i="2"/>
  <c r="V73" i="2"/>
  <c r="V74" i="2"/>
  <c r="V75" i="2"/>
  <c r="V76" i="2"/>
  <c r="V77" i="2"/>
  <c r="V78" i="2"/>
  <c r="V79" i="2"/>
  <c r="V80"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W60" i="2"/>
  <c r="W61" i="2"/>
  <c r="W62" i="2"/>
  <c r="W63" i="2"/>
  <c r="W64" i="2"/>
  <c r="W65" i="2"/>
  <c r="W66" i="2"/>
  <c r="W67" i="2"/>
  <c r="W68" i="2"/>
  <c r="W69" i="2"/>
  <c r="W70" i="2"/>
  <c r="W71" i="2"/>
  <c r="W72" i="2"/>
  <c r="W73" i="2"/>
  <c r="W74" i="2"/>
  <c r="W75" i="2"/>
  <c r="W76" i="2"/>
  <c r="W77" i="2"/>
  <c r="W78" i="2"/>
  <c r="W79" i="2"/>
  <c r="W80"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X60" i="2"/>
  <c r="X61" i="2"/>
  <c r="X62" i="2"/>
  <c r="X63" i="2"/>
  <c r="X64" i="2"/>
  <c r="X65" i="2"/>
  <c r="X66" i="2"/>
  <c r="X67" i="2"/>
  <c r="X68" i="2"/>
  <c r="X69" i="2"/>
  <c r="X70" i="2"/>
  <c r="X71" i="2"/>
  <c r="X72" i="2"/>
  <c r="X73" i="2"/>
  <c r="X74" i="2"/>
  <c r="X75" i="2"/>
  <c r="X76" i="2"/>
  <c r="X77" i="2"/>
  <c r="X78" i="2"/>
  <c r="X79" i="2"/>
  <c r="X80"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Y60" i="2"/>
  <c r="Y61" i="2"/>
  <c r="Y62" i="2"/>
  <c r="Y63" i="2"/>
  <c r="Y64" i="2"/>
  <c r="Y65" i="2"/>
  <c r="Y66" i="2"/>
  <c r="Y67" i="2"/>
  <c r="Y68" i="2"/>
  <c r="Y69" i="2"/>
  <c r="Y70" i="2"/>
  <c r="Y71" i="2"/>
  <c r="Y72" i="2"/>
  <c r="Y73" i="2"/>
  <c r="Y74" i="2"/>
  <c r="Y75" i="2"/>
  <c r="Y76" i="2"/>
  <c r="Y77" i="2"/>
  <c r="Y78" i="2"/>
  <c r="Y79" i="2"/>
  <c r="Y80"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Z60" i="2"/>
  <c r="Z61" i="2"/>
  <c r="Z62" i="2"/>
  <c r="Z63" i="2"/>
  <c r="Z64" i="2"/>
  <c r="Z65" i="2"/>
  <c r="Z66" i="2"/>
  <c r="Z67" i="2"/>
  <c r="Z68" i="2"/>
  <c r="Z69" i="2"/>
  <c r="Z70" i="2"/>
  <c r="Z71" i="2"/>
  <c r="Z72" i="2"/>
  <c r="Z73" i="2"/>
  <c r="Z74" i="2"/>
  <c r="Z75" i="2"/>
  <c r="Z76" i="2"/>
  <c r="Z77" i="2"/>
  <c r="Z78" i="2"/>
  <c r="Z79" i="2"/>
  <c r="Z80"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AA60" i="2"/>
  <c r="AA61" i="2"/>
  <c r="AA62" i="2"/>
  <c r="AA63" i="2"/>
  <c r="AA64" i="2"/>
  <c r="AA65" i="2"/>
  <c r="AA66" i="2"/>
  <c r="AA67" i="2"/>
  <c r="AA68" i="2"/>
  <c r="AA69" i="2"/>
  <c r="AA70" i="2"/>
  <c r="AA71" i="2"/>
  <c r="AA72" i="2"/>
  <c r="AA73" i="2"/>
  <c r="AA74" i="2"/>
  <c r="AA75" i="2"/>
  <c r="AA76" i="2"/>
  <c r="AA77" i="2"/>
  <c r="AA78" i="2"/>
  <c r="AA79" i="2"/>
  <c r="AA80"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B60" i="2"/>
  <c r="AB61" i="2"/>
  <c r="AB62" i="2"/>
  <c r="AB63" i="2"/>
  <c r="AB64" i="2"/>
  <c r="AB65" i="2"/>
  <c r="AB66" i="2"/>
  <c r="AB67" i="2"/>
  <c r="AB68" i="2"/>
  <c r="AB69" i="2"/>
  <c r="AB70" i="2"/>
  <c r="AB71" i="2"/>
  <c r="AB72" i="2"/>
  <c r="AB73" i="2"/>
  <c r="AB74" i="2"/>
  <c r="AB75" i="2"/>
  <c r="AB76" i="2"/>
  <c r="AB77" i="2"/>
  <c r="AB78" i="2"/>
  <c r="AB79" i="2"/>
  <c r="AB80"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C60" i="2"/>
  <c r="AC61" i="2"/>
  <c r="AC62" i="2"/>
  <c r="AC63" i="2"/>
  <c r="AC64" i="2"/>
  <c r="AC65" i="2"/>
  <c r="AC66" i="2"/>
  <c r="AC67" i="2"/>
  <c r="AC68" i="2"/>
  <c r="AC69" i="2"/>
  <c r="AC70" i="2"/>
  <c r="AC71" i="2"/>
  <c r="AC72" i="2"/>
  <c r="AC73" i="2"/>
  <c r="AC74" i="2"/>
  <c r="AC75" i="2"/>
  <c r="AC76" i="2"/>
  <c r="AC77" i="2"/>
  <c r="AC78" i="2"/>
  <c r="AC79" i="2"/>
  <c r="AC80"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D60" i="2"/>
  <c r="AD61" i="2"/>
  <c r="AD62" i="2"/>
  <c r="AD63" i="2"/>
  <c r="AD64" i="2"/>
  <c r="AD65" i="2"/>
  <c r="AD66" i="2"/>
  <c r="AD67" i="2"/>
  <c r="AD68" i="2"/>
  <c r="AD69" i="2"/>
  <c r="AD70" i="2"/>
  <c r="AD71" i="2"/>
  <c r="AD72" i="2"/>
  <c r="AD73" i="2"/>
  <c r="AD74" i="2"/>
  <c r="AD75" i="2"/>
  <c r="AD76" i="2"/>
  <c r="AD77" i="2"/>
  <c r="AD78" i="2"/>
  <c r="AD79" i="2"/>
  <c r="AD80"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E60" i="2"/>
  <c r="AE61" i="2"/>
  <c r="AE62" i="2"/>
  <c r="AE63" i="2"/>
  <c r="AE64" i="2"/>
  <c r="AE65" i="2"/>
  <c r="AE66" i="2"/>
  <c r="AE67" i="2"/>
  <c r="AE68" i="2"/>
  <c r="AE69" i="2"/>
  <c r="AE70" i="2"/>
  <c r="AE71" i="2"/>
  <c r="AE72" i="2"/>
  <c r="AE73" i="2"/>
  <c r="AE74" i="2"/>
  <c r="AE75" i="2"/>
  <c r="AE76" i="2"/>
  <c r="AE77" i="2"/>
  <c r="AE78" i="2"/>
  <c r="AE79" i="2"/>
  <c r="AE80"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F60" i="2"/>
  <c r="AF61" i="2"/>
  <c r="AF62" i="2"/>
  <c r="AF63" i="2"/>
  <c r="AF64" i="2"/>
  <c r="AF65" i="2"/>
  <c r="AF66" i="2"/>
  <c r="AF67" i="2"/>
  <c r="AF68" i="2"/>
  <c r="AF69" i="2"/>
  <c r="AF70" i="2"/>
  <c r="AF71" i="2"/>
  <c r="AF72" i="2"/>
  <c r="AF73" i="2"/>
  <c r="AF74" i="2"/>
  <c r="AF75" i="2"/>
  <c r="AF76" i="2"/>
  <c r="AF77" i="2"/>
  <c r="AF78" i="2"/>
  <c r="AF79" i="2"/>
  <c r="AF80" i="2"/>
  <c r="AF277" i="2"/>
  <c r="AF278" i="2"/>
  <c r="AF279" i="2"/>
  <c r="AF280" i="2"/>
  <c r="AF281" i="2"/>
  <c r="AF282" i="2"/>
  <c r="AF283" i="2"/>
  <c r="AF284" i="2"/>
  <c r="AF285" i="2"/>
  <c r="AF286" i="2"/>
  <c r="AF287" i="2"/>
  <c r="AF288" i="2"/>
  <c r="AF289" i="2"/>
  <c r="AF290" i="2"/>
  <c r="AF291" i="2"/>
  <c r="AF292" i="2"/>
  <c r="AF293" i="2"/>
  <c r="AF294" i="2"/>
  <c r="AF295" i="2"/>
  <c r="AF296" i="2"/>
  <c r="AF297" i="2"/>
  <c r="AF298" i="2"/>
  <c r="AF299" i="2"/>
  <c r="AF300" i="2"/>
  <c r="AF301" i="2"/>
  <c r="AF302" i="2"/>
  <c r="AF303" i="2"/>
  <c r="AG60" i="2"/>
  <c r="AG61" i="2"/>
  <c r="AG62" i="2"/>
  <c r="AG63" i="2"/>
  <c r="AG64" i="2"/>
  <c r="AG65" i="2"/>
  <c r="AG66" i="2"/>
  <c r="AG67" i="2"/>
  <c r="AG68" i="2"/>
  <c r="AG69" i="2"/>
  <c r="AG70" i="2"/>
  <c r="AG71" i="2"/>
  <c r="AG72" i="2"/>
  <c r="AG73" i="2"/>
  <c r="AG74" i="2"/>
  <c r="AG75" i="2"/>
  <c r="AG76" i="2"/>
  <c r="AG77" i="2"/>
  <c r="AG78" i="2"/>
  <c r="AG79" i="2"/>
  <c r="AG80"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H60" i="2"/>
  <c r="AH61" i="2"/>
  <c r="AH62" i="2"/>
  <c r="AH63" i="2"/>
  <c r="AH64" i="2"/>
  <c r="AH65" i="2"/>
  <c r="AH66" i="2"/>
  <c r="AH67" i="2"/>
  <c r="AH68" i="2"/>
  <c r="AH69" i="2"/>
  <c r="AH70" i="2"/>
  <c r="AH71" i="2"/>
  <c r="AH72" i="2"/>
  <c r="AH73" i="2"/>
  <c r="AH74" i="2"/>
  <c r="AH75" i="2"/>
  <c r="AH76" i="2"/>
  <c r="AH77" i="2"/>
  <c r="AH78" i="2"/>
  <c r="AH79" i="2"/>
  <c r="AH80"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I60" i="2"/>
  <c r="AI61" i="2"/>
  <c r="AI62" i="2"/>
  <c r="AI63" i="2"/>
  <c r="AI64" i="2"/>
  <c r="AI65" i="2"/>
  <c r="AI66" i="2"/>
  <c r="AI67" i="2"/>
  <c r="AI68" i="2"/>
  <c r="AI69" i="2"/>
  <c r="AI70" i="2"/>
  <c r="AI71" i="2"/>
  <c r="AI72" i="2"/>
  <c r="AI73" i="2"/>
  <c r="AI74" i="2"/>
  <c r="AI75" i="2"/>
  <c r="AI76" i="2"/>
  <c r="AI77" i="2"/>
  <c r="AI78" i="2"/>
  <c r="AI79" i="2"/>
  <c r="AI80" i="2"/>
  <c r="AI277" i="2"/>
  <c r="AI278" i="2"/>
  <c r="AI279" i="2"/>
  <c r="AI280" i="2"/>
  <c r="AI281" i="2"/>
  <c r="AI282" i="2"/>
  <c r="AI283" i="2"/>
  <c r="AI284" i="2"/>
  <c r="AI285" i="2"/>
  <c r="AI286" i="2"/>
  <c r="AI287" i="2"/>
  <c r="AI288" i="2"/>
  <c r="AI289" i="2"/>
  <c r="AI290" i="2"/>
  <c r="AI291" i="2"/>
  <c r="AI292" i="2"/>
  <c r="AI293" i="2"/>
  <c r="AI294" i="2"/>
  <c r="AI295" i="2"/>
  <c r="AI296" i="2"/>
  <c r="AI297" i="2"/>
  <c r="AI298" i="2"/>
  <c r="AI299" i="2"/>
  <c r="AI300" i="2"/>
  <c r="AI301" i="2"/>
  <c r="AI302" i="2"/>
  <c r="AI303" i="2"/>
  <c r="AJ60" i="2"/>
  <c r="AJ61" i="2"/>
  <c r="AJ62" i="2"/>
  <c r="AJ63" i="2"/>
  <c r="AJ64" i="2"/>
  <c r="AJ65" i="2"/>
  <c r="AJ66" i="2"/>
  <c r="AJ67" i="2"/>
  <c r="AJ68" i="2"/>
  <c r="AJ69" i="2"/>
  <c r="AJ70" i="2"/>
  <c r="AJ71" i="2"/>
  <c r="AJ72" i="2"/>
  <c r="AJ73" i="2"/>
  <c r="AJ74" i="2"/>
  <c r="AJ75" i="2"/>
  <c r="AJ76" i="2"/>
  <c r="AJ77" i="2"/>
  <c r="AJ78" i="2"/>
  <c r="AJ79" i="2"/>
  <c r="AJ80" i="2"/>
  <c r="AJ277" i="2"/>
  <c r="AJ278" i="2"/>
  <c r="AJ279" i="2"/>
  <c r="AJ280" i="2"/>
  <c r="AJ281" i="2"/>
  <c r="AJ282" i="2"/>
  <c r="AJ283" i="2"/>
  <c r="AJ284" i="2"/>
  <c r="AJ285" i="2"/>
  <c r="AJ286" i="2"/>
  <c r="AJ287" i="2"/>
  <c r="AJ288" i="2"/>
  <c r="AJ289" i="2"/>
  <c r="AJ290" i="2"/>
  <c r="AJ291" i="2"/>
  <c r="AJ292" i="2"/>
  <c r="AJ293" i="2"/>
  <c r="AJ294" i="2"/>
  <c r="AJ295" i="2"/>
  <c r="AJ296" i="2"/>
  <c r="AJ297" i="2"/>
  <c r="AJ298" i="2"/>
  <c r="AJ299" i="2"/>
  <c r="AJ300" i="2"/>
  <c r="AJ301" i="2"/>
  <c r="AJ302" i="2"/>
  <c r="AJ303" i="2"/>
  <c r="AK60" i="2"/>
  <c r="AK61" i="2"/>
  <c r="AK62" i="2"/>
  <c r="AK63" i="2"/>
  <c r="AK64" i="2"/>
  <c r="AK65" i="2"/>
  <c r="AK66" i="2"/>
  <c r="AK67" i="2"/>
  <c r="AK68" i="2"/>
  <c r="AK69" i="2"/>
  <c r="AK70" i="2"/>
  <c r="AK71" i="2"/>
  <c r="AK72" i="2"/>
  <c r="AK73" i="2"/>
  <c r="AK74" i="2"/>
  <c r="AK75" i="2"/>
  <c r="AK76" i="2"/>
  <c r="AK77" i="2"/>
  <c r="AK78" i="2"/>
  <c r="AK79" i="2"/>
  <c r="AK80"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L60" i="2"/>
  <c r="AL61" i="2"/>
  <c r="AL62" i="2"/>
  <c r="AL63" i="2"/>
  <c r="AL64" i="2"/>
  <c r="AL65" i="2"/>
  <c r="AL66" i="2"/>
  <c r="AL67" i="2"/>
  <c r="AL68" i="2"/>
  <c r="AL69" i="2"/>
  <c r="AL70" i="2"/>
  <c r="AL71" i="2"/>
  <c r="AL72" i="2"/>
  <c r="AL73" i="2"/>
  <c r="AL74" i="2"/>
  <c r="AL75" i="2"/>
  <c r="AL76" i="2"/>
  <c r="AL77" i="2"/>
  <c r="AL78" i="2"/>
  <c r="AL79" i="2"/>
  <c r="AL80" i="2"/>
  <c r="AL277" i="2"/>
  <c r="AL278" i="2"/>
  <c r="AL279" i="2"/>
  <c r="AL280" i="2"/>
  <c r="AL281" i="2"/>
  <c r="AL282" i="2"/>
  <c r="AL283" i="2"/>
  <c r="AL284" i="2"/>
  <c r="AL285" i="2"/>
  <c r="AL286" i="2"/>
  <c r="AL287" i="2"/>
  <c r="AL288" i="2"/>
  <c r="AL289" i="2"/>
  <c r="AL290" i="2"/>
  <c r="AL291" i="2"/>
  <c r="AL292" i="2"/>
  <c r="AL293" i="2"/>
  <c r="AL294" i="2"/>
  <c r="AL295" i="2"/>
  <c r="AL296" i="2"/>
  <c r="AL297" i="2"/>
  <c r="AL298" i="2"/>
  <c r="AL299" i="2"/>
  <c r="AL300" i="2"/>
  <c r="AL301" i="2"/>
  <c r="AL302" i="2"/>
  <c r="AL303" i="2"/>
  <c r="AM60" i="2"/>
  <c r="AM61" i="2"/>
  <c r="AM62" i="2"/>
  <c r="AM63" i="2"/>
  <c r="AM64" i="2"/>
  <c r="AM65" i="2"/>
  <c r="AM66" i="2"/>
  <c r="AM67" i="2"/>
  <c r="AM68" i="2"/>
  <c r="AM69" i="2"/>
  <c r="AM70" i="2"/>
  <c r="AM71" i="2"/>
  <c r="AM72" i="2"/>
  <c r="AM73" i="2"/>
  <c r="AM74" i="2"/>
  <c r="AM75" i="2"/>
  <c r="AM76" i="2"/>
  <c r="AM77" i="2"/>
  <c r="AM78" i="2"/>
  <c r="AM79" i="2"/>
  <c r="AM80"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N60" i="2"/>
  <c r="AN61" i="2"/>
  <c r="AN62" i="2"/>
  <c r="AN63" i="2"/>
  <c r="AN64" i="2"/>
  <c r="AN65" i="2"/>
  <c r="AN66" i="2"/>
  <c r="AN67" i="2"/>
  <c r="AN68" i="2"/>
  <c r="AN69" i="2"/>
  <c r="AN70" i="2"/>
  <c r="AN71" i="2"/>
  <c r="AN72" i="2"/>
  <c r="AN73" i="2"/>
  <c r="AN74" i="2"/>
  <c r="AN75" i="2"/>
  <c r="AN76" i="2"/>
  <c r="AN77" i="2"/>
  <c r="AN78" i="2"/>
  <c r="AN79" i="2"/>
  <c r="AN80" i="2"/>
  <c r="AN277" i="2"/>
  <c r="AN278" i="2"/>
  <c r="AN279" i="2"/>
  <c r="AN280" i="2"/>
  <c r="AN281" i="2"/>
  <c r="AN282" i="2"/>
  <c r="AN283" i="2"/>
  <c r="AN284" i="2"/>
  <c r="AN285" i="2"/>
  <c r="AN286" i="2"/>
  <c r="AN287" i="2"/>
  <c r="AN288" i="2"/>
  <c r="AN289" i="2"/>
  <c r="AN290" i="2"/>
  <c r="AN291" i="2"/>
  <c r="AN292" i="2"/>
  <c r="AN293" i="2"/>
  <c r="AN294" i="2"/>
  <c r="AN295" i="2"/>
  <c r="AN296" i="2"/>
  <c r="AN297" i="2"/>
  <c r="AN298" i="2"/>
  <c r="AN299" i="2"/>
  <c r="AN300" i="2"/>
  <c r="AN301" i="2"/>
  <c r="AN302" i="2"/>
  <c r="AN303" i="2"/>
  <c r="AO60" i="2"/>
  <c r="AO61" i="2"/>
  <c r="AO62" i="2"/>
  <c r="AO63" i="2"/>
  <c r="AO64" i="2"/>
  <c r="AO65" i="2"/>
  <c r="AO66" i="2"/>
  <c r="AO67" i="2"/>
  <c r="AO68" i="2"/>
  <c r="AO69" i="2"/>
  <c r="AO70" i="2"/>
  <c r="AO71" i="2"/>
  <c r="AO72" i="2"/>
  <c r="AO73" i="2"/>
  <c r="AO74" i="2"/>
  <c r="AO75" i="2"/>
  <c r="AO76" i="2"/>
  <c r="AO77" i="2"/>
  <c r="AO78" i="2"/>
  <c r="AO79" i="2"/>
  <c r="AO80" i="2"/>
  <c r="AO277" i="2"/>
  <c r="AO278" i="2"/>
  <c r="AO279" i="2"/>
  <c r="AO280" i="2"/>
  <c r="AO281" i="2"/>
  <c r="AO282" i="2"/>
  <c r="AO283" i="2"/>
  <c r="AO284" i="2"/>
  <c r="AO285" i="2"/>
  <c r="AO286" i="2"/>
  <c r="AO287" i="2"/>
  <c r="AO288" i="2"/>
  <c r="AO289" i="2"/>
  <c r="AO290" i="2"/>
  <c r="AO291" i="2"/>
  <c r="AO292" i="2"/>
  <c r="AO293" i="2"/>
  <c r="AO294" i="2"/>
  <c r="AO295" i="2"/>
  <c r="AO296" i="2"/>
  <c r="AO297" i="2"/>
  <c r="AO298" i="2"/>
  <c r="AO299" i="2"/>
  <c r="AO300" i="2"/>
  <c r="AO301" i="2"/>
  <c r="AO302" i="2"/>
  <c r="AO303" i="2"/>
  <c r="AP60" i="2"/>
  <c r="AP61" i="2"/>
  <c r="AP62" i="2"/>
  <c r="AP63" i="2"/>
  <c r="AP64" i="2"/>
  <c r="AP65" i="2"/>
  <c r="AP66" i="2"/>
  <c r="AP67" i="2"/>
  <c r="AP68" i="2"/>
  <c r="AP69" i="2"/>
  <c r="AP70" i="2"/>
  <c r="AP71" i="2"/>
  <c r="AP72" i="2"/>
  <c r="AP73" i="2"/>
  <c r="AP74" i="2"/>
  <c r="AP75" i="2"/>
  <c r="AP76" i="2"/>
  <c r="AP77" i="2"/>
  <c r="AP78" i="2"/>
  <c r="AP79" i="2"/>
  <c r="AP80" i="2"/>
  <c r="AP277" i="2"/>
  <c r="AP278" i="2"/>
  <c r="AP279" i="2"/>
  <c r="AP280" i="2"/>
  <c r="AP281" i="2"/>
  <c r="AP282" i="2"/>
  <c r="AP283" i="2"/>
  <c r="AP284" i="2"/>
  <c r="AP285" i="2"/>
  <c r="AP286" i="2"/>
  <c r="AP287" i="2"/>
  <c r="AP288" i="2"/>
  <c r="AP289" i="2"/>
  <c r="AP290" i="2"/>
  <c r="AP291" i="2"/>
  <c r="AP292" i="2"/>
  <c r="AP293" i="2"/>
  <c r="AP294" i="2"/>
  <c r="AP295" i="2"/>
  <c r="AP296" i="2"/>
  <c r="AP297" i="2"/>
  <c r="AP298" i="2"/>
  <c r="AP299" i="2"/>
  <c r="AP300" i="2"/>
  <c r="AP301" i="2"/>
  <c r="AP302" i="2"/>
  <c r="AP303" i="2"/>
  <c r="AQ60" i="2"/>
  <c r="AQ61" i="2"/>
  <c r="AQ62" i="2"/>
  <c r="AQ63" i="2"/>
  <c r="AQ64" i="2"/>
  <c r="AQ65" i="2"/>
  <c r="AQ66" i="2"/>
  <c r="AQ67" i="2"/>
  <c r="AQ68" i="2"/>
  <c r="AQ69" i="2"/>
  <c r="AQ70" i="2"/>
  <c r="AQ71" i="2"/>
  <c r="AQ72" i="2"/>
  <c r="AQ73" i="2"/>
  <c r="AQ74" i="2"/>
  <c r="AQ75" i="2"/>
  <c r="AQ76" i="2"/>
  <c r="AQ77" i="2"/>
  <c r="AQ78" i="2"/>
  <c r="AQ79" i="2"/>
  <c r="AQ80" i="2"/>
  <c r="AQ277" i="2"/>
  <c r="AQ278" i="2"/>
  <c r="AQ279" i="2"/>
  <c r="AQ280" i="2"/>
  <c r="AQ281" i="2"/>
  <c r="AQ282" i="2"/>
  <c r="AQ283" i="2"/>
  <c r="AQ284" i="2"/>
  <c r="AQ285" i="2"/>
  <c r="AQ286" i="2"/>
  <c r="AQ287" i="2"/>
  <c r="AQ288" i="2"/>
  <c r="AQ289" i="2"/>
  <c r="AQ290" i="2"/>
  <c r="AQ291" i="2"/>
  <c r="AQ292" i="2"/>
  <c r="AQ293" i="2"/>
  <c r="AQ294" i="2"/>
  <c r="AQ295" i="2"/>
  <c r="AQ296" i="2"/>
  <c r="AQ297" i="2"/>
  <c r="AQ298" i="2"/>
  <c r="AQ299" i="2"/>
  <c r="AQ300" i="2"/>
  <c r="AQ301" i="2"/>
  <c r="AQ302" i="2"/>
  <c r="AQ303" i="2"/>
  <c r="AR60" i="2"/>
  <c r="AR61" i="2"/>
  <c r="AR62" i="2"/>
  <c r="AR63" i="2"/>
  <c r="AR64" i="2"/>
  <c r="AR65" i="2"/>
  <c r="AR66" i="2"/>
  <c r="AR67" i="2"/>
  <c r="AR68" i="2"/>
  <c r="AR69" i="2"/>
  <c r="AR70" i="2"/>
  <c r="AR71" i="2"/>
  <c r="AR72" i="2"/>
  <c r="AR73" i="2"/>
  <c r="AR74" i="2"/>
  <c r="AR75" i="2"/>
  <c r="AR76" i="2"/>
  <c r="AR77" i="2"/>
  <c r="AR78" i="2"/>
  <c r="AR79" i="2"/>
  <c r="AR80"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S60" i="2"/>
  <c r="AS61" i="2"/>
  <c r="AS62" i="2"/>
  <c r="AS63" i="2"/>
  <c r="AS64" i="2"/>
  <c r="AS65" i="2"/>
  <c r="AS66" i="2"/>
  <c r="AS67" i="2"/>
  <c r="AS68" i="2"/>
  <c r="AS69" i="2"/>
  <c r="AS70" i="2"/>
  <c r="AS71" i="2"/>
  <c r="AS72" i="2"/>
  <c r="AS73" i="2"/>
  <c r="AS74" i="2"/>
  <c r="AS75" i="2"/>
  <c r="AS76" i="2"/>
  <c r="AS77" i="2"/>
  <c r="AS78" i="2"/>
  <c r="AS79" i="2"/>
  <c r="AS80" i="2"/>
  <c r="AS277" i="2"/>
  <c r="AS278" i="2"/>
  <c r="AS279" i="2"/>
  <c r="AS280" i="2"/>
  <c r="AS281" i="2"/>
  <c r="AS282" i="2"/>
  <c r="AS283" i="2"/>
  <c r="AS284" i="2"/>
  <c r="AS285" i="2"/>
  <c r="AS286" i="2"/>
  <c r="AS287" i="2"/>
  <c r="AS288" i="2"/>
  <c r="AS289" i="2"/>
  <c r="AS290" i="2"/>
  <c r="AS291" i="2"/>
  <c r="AS292" i="2"/>
  <c r="AS293" i="2"/>
  <c r="AS294" i="2"/>
  <c r="AS295" i="2"/>
  <c r="AS296" i="2"/>
  <c r="AS297" i="2"/>
  <c r="AS298" i="2"/>
  <c r="AS299" i="2"/>
  <c r="AS300" i="2"/>
  <c r="AS301" i="2"/>
  <c r="AS302" i="2"/>
  <c r="AS303" i="2"/>
  <c r="AT60" i="2"/>
  <c r="AT61" i="2"/>
  <c r="AT62" i="2"/>
  <c r="AT63" i="2"/>
  <c r="AT64" i="2"/>
  <c r="AT65" i="2"/>
  <c r="AT66" i="2"/>
  <c r="AT67" i="2"/>
  <c r="AT68" i="2"/>
  <c r="AT69" i="2"/>
  <c r="AT70" i="2"/>
  <c r="AT71" i="2"/>
  <c r="AT72" i="2"/>
  <c r="AT73" i="2"/>
  <c r="AT74" i="2"/>
  <c r="AT75" i="2"/>
  <c r="AT76" i="2"/>
  <c r="AT77" i="2"/>
  <c r="AT78" i="2"/>
  <c r="AT79" i="2"/>
  <c r="AT80" i="2"/>
  <c r="AT277" i="2"/>
  <c r="AT278" i="2"/>
  <c r="AT279" i="2"/>
  <c r="AT280" i="2"/>
  <c r="AT281" i="2"/>
  <c r="AT282" i="2"/>
  <c r="AT283" i="2"/>
  <c r="AT284" i="2"/>
  <c r="AT285" i="2"/>
  <c r="AT286" i="2"/>
  <c r="AT287" i="2"/>
  <c r="AT288" i="2"/>
  <c r="AT289" i="2"/>
  <c r="AT290" i="2"/>
  <c r="AT291" i="2"/>
  <c r="AT292" i="2"/>
  <c r="AT293" i="2"/>
  <c r="AT294" i="2"/>
  <c r="AT295" i="2"/>
  <c r="AT296" i="2"/>
  <c r="AT297" i="2"/>
  <c r="AT298" i="2"/>
  <c r="AT299" i="2"/>
  <c r="AT300" i="2"/>
  <c r="AT301" i="2"/>
  <c r="AT302" i="2"/>
  <c r="AT303" i="2"/>
  <c r="AU60" i="2"/>
  <c r="AU61" i="2"/>
  <c r="AU62" i="2"/>
  <c r="AU63" i="2"/>
  <c r="AU64" i="2"/>
  <c r="AU65" i="2"/>
  <c r="AU66" i="2"/>
  <c r="AU67" i="2"/>
  <c r="AU68" i="2"/>
  <c r="AU69" i="2"/>
  <c r="AU70" i="2"/>
  <c r="AU71" i="2"/>
  <c r="AU72" i="2"/>
  <c r="AU73" i="2"/>
  <c r="AU74" i="2"/>
  <c r="AU75" i="2"/>
  <c r="AU76" i="2"/>
  <c r="AU77" i="2"/>
  <c r="AU78" i="2"/>
  <c r="AU79" i="2"/>
  <c r="AU80" i="2"/>
  <c r="AU277" i="2"/>
  <c r="AU278" i="2"/>
  <c r="AU279" i="2"/>
  <c r="AU280" i="2"/>
  <c r="AU281" i="2"/>
  <c r="AU282" i="2"/>
  <c r="AU283" i="2"/>
  <c r="AU284" i="2"/>
  <c r="AU285" i="2"/>
  <c r="AU286" i="2"/>
  <c r="AU287" i="2"/>
  <c r="AU288" i="2"/>
  <c r="AU289" i="2"/>
  <c r="AU290" i="2"/>
  <c r="AU291" i="2"/>
  <c r="AU292" i="2"/>
  <c r="AU293" i="2"/>
  <c r="AU294" i="2"/>
  <c r="AU295" i="2"/>
  <c r="AU296" i="2"/>
  <c r="AU297" i="2"/>
  <c r="AU298" i="2"/>
  <c r="AU299" i="2"/>
  <c r="AU300" i="2"/>
  <c r="AU301" i="2"/>
  <c r="AU302" i="2"/>
  <c r="AU303" i="2"/>
  <c r="AV60" i="2"/>
  <c r="AV61" i="2"/>
  <c r="AV62" i="2"/>
  <c r="AV63" i="2"/>
  <c r="AV64" i="2"/>
  <c r="AV65" i="2"/>
  <c r="AV66" i="2"/>
  <c r="AV67" i="2"/>
  <c r="AV68" i="2"/>
  <c r="AV69" i="2"/>
  <c r="AV70" i="2"/>
  <c r="AV71" i="2"/>
  <c r="AV72" i="2"/>
  <c r="AV73" i="2"/>
  <c r="AV74" i="2"/>
  <c r="AV75" i="2"/>
  <c r="AV76" i="2"/>
  <c r="AV77" i="2"/>
  <c r="AV78" i="2"/>
  <c r="AV79" i="2"/>
  <c r="AV80" i="2"/>
  <c r="AV277" i="2"/>
  <c r="AV278" i="2"/>
  <c r="AV279" i="2"/>
  <c r="AV280" i="2"/>
  <c r="AV281" i="2"/>
  <c r="AV282" i="2"/>
  <c r="AV283" i="2"/>
  <c r="AV284" i="2"/>
  <c r="AV285" i="2"/>
  <c r="AV286" i="2"/>
  <c r="AV287" i="2"/>
  <c r="AV288" i="2"/>
  <c r="AV289" i="2"/>
  <c r="AV290" i="2"/>
  <c r="AV291" i="2"/>
  <c r="AV292" i="2"/>
  <c r="AV293" i="2"/>
  <c r="AV294" i="2"/>
  <c r="AV295" i="2"/>
  <c r="AV296" i="2"/>
  <c r="AV297" i="2"/>
  <c r="AV298" i="2"/>
  <c r="AV299" i="2"/>
  <c r="AV300" i="2"/>
  <c r="AV301" i="2"/>
  <c r="AV302" i="2"/>
  <c r="AV303" i="2"/>
  <c r="AW60" i="2"/>
  <c r="AW61" i="2"/>
  <c r="AW62" i="2"/>
  <c r="AW63" i="2"/>
  <c r="AW64" i="2"/>
  <c r="AW65" i="2"/>
  <c r="AW66" i="2"/>
  <c r="AW67" i="2"/>
  <c r="AW68" i="2"/>
  <c r="AW69" i="2"/>
  <c r="AW70" i="2"/>
  <c r="AW71" i="2"/>
  <c r="AW72" i="2"/>
  <c r="AW73" i="2"/>
  <c r="AW74" i="2"/>
  <c r="AW75" i="2"/>
  <c r="AW76" i="2"/>
  <c r="AW77" i="2"/>
  <c r="AW78" i="2"/>
  <c r="AW79" i="2"/>
  <c r="AW80"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D304" i="2"/>
  <c r="P304" i="2"/>
  <c r="Q304" i="2"/>
  <c r="R304" i="2"/>
  <c r="S304" i="2"/>
  <c r="T304" i="2"/>
  <c r="U304" i="2"/>
  <c r="V304" i="2"/>
  <c r="W304" i="2"/>
  <c r="X304" i="2"/>
  <c r="Y304" i="2"/>
  <c r="Z304" i="2"/>
  <c r="AA304" i="2"/>
  <c r="AB304" i="2"/>
  <c r="AC304" i="2"/>
  <c r="AD304" i="2"/>
  <c r="AE304" i="2"/>
  <c r="AF304" i="2"/>
  <c r="AG304" i="2"/>
  <c r="AH304" i="2"/>
  <c r="AI304" i="2"/>
  <c r="AJ304" i="2"/>
  <c r="AK304" i="2"/>
  <c r="AL304" i="2"/>
  <c r="AM304" i="2"/>
  <c r="AN304" i="2"/>
  <c r="AO304" i="2"/>
  <c r="AP304" i="2"/>
  <c r="AQ304" i="2"/>
  <c r="AR304" i="2"/>
  <c r="AS304" i="2"/>
  <c r="AT304" i="2"/>
  <c r="AU304" i="2"/>
  <c r="AV304" i="2"/>
  <c r="AW304" i="2"/>
  <c r="F306" i="2" l="1"/>
  <c r="E306" i="2"/>
  <c r="J323" i="2" l="1"/>
  <c r="J321" i="2"/>
  <c r="P6" i="2" l="1"/>
  <c r="A1" i="2" l="1"/>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15" i="2"/>
  <c r="G322" i="2" l="1"/>
  <c r="G323" i="2"/>
  <c r="G324" i="2"/>
  <c r="G325" i="2"/>
  <c r="G326" i="2"/>
  <c r="G327" i="2"/>
  <c r="G328" i="2"/>
  <c r="G329" i="2"/>
  <c r="G330" i="2"/>
  <c r="G331" i="2"/>
  <c r="G333" i="2"/>
  <c r="G334" i="2"/>
  <c r="G335" i="2"/>
  <c r="G336" i="2"/>
  <c r="G337" i="2"/>
  <c r="G338" i="2"/>
  <c r="G339" i="2"/>
  <c r="G340" i="2"/>
  <c r="G341" i="2"/>
  <c r="G342" i="2"/>
  <c r="G343" i="2"/>
  <c r="G344" i="2"/>
  <c r="G321" i="2"/>
  <c r="G332" i="2"/>
  <c r="AW305" i="2"/>
  <c r="AV305" i="2"/>
  <c r="AU305" i="2"/>
  <c r="AT305" i="2"/>
  <c r="AS305" i="2"/>
  <c r="AR305" i="2"/>
  <c r="AQ305" i="2"/>
  <c r="AP305" i="2"/>
  <c r="AO305" i="2"/>
  <c r="AN305" i="2"/>
  <c r="AM305" i="2"/>
  <c r="AL305" i="2"/>
  <c r="AK305" i="2"/>
  <c r="AJ305" i="2"/>
  <c r="AI305" i="2"/>
  <c r="AW11" i="2"/>
  <c r="AV11" i="2"/>
  <c r="AU11" i="2"/>
  <c r="AT11" i="2"/>
  <c r="AS11" i="2"/>
  <c r="AR11" i="2"/>
  <c r="AQ11" i="2"/>
  <c r="AP11" i="2"/>
  <c r="AO11" i="2"/>
  <c r="AN11" i="2"/>
  <c r="AM11" i="2"/>
  <c r="AL11" i="2"/>
  <c r="AK11" i="2"/>
  <c r="AJ11" i="2"/>
  <c r="AI11" i="2"/>
  <c r="AW10" i="2"/>
  <c r="AV10" i="2"/>
  <c r="AU10" i="2"/>
  <c r="AT10" i="2"/>
  <c r="AS10" i="2"/>
  <c r="AR10" i="2"/>
  <c r="AQ10" i="2"/>
  <c r="AP10" i="2"/>
  <c r="AO10" i="2"/>
  <c r="AN10" i="2"/>
  <c r="AM10" i="2"/>
  <c r="AL10" i="2"/>
  <c r="AK10" i="2"/>
  <c r="AJ10" i="2"/>
  <c r="AI10" i="2"/>
  <c r="AW9" i="2"/>
  <c r="AV9" i="2"/>
  <c r="AU9" i="2"/>
  <c r="AT9" i="2"/>
  <c r="AS9" i="2"/>
  <c r="AR9" i="2"/>
  <c r="AQ9" i="2"/>
  <c r="AP9" i="2"/>
  <c r="AO9" i="2"/>
  <c r="AN9" i="2"/>
  <c r="AM9" i="2"/>
  <c r="AL9" i="2"/>
  <c r="AK9" i="2"/>
  <c r="AJ9" i="2"/>
  <c r="AI9" i="2"/>
  <c r="C338" i="2" l="1"/>
  <c r="F338" i="2"/>
  <c r="E338" i="2"/>
  <c r="C336" i="2"/>
  <c r="E336" i="2"/>
  <c r="F336" i="2"/>
  <c r="C335" i="2"/>
  <c r="E335" i="2"/>
  <c r="F335" i="2"/>
  <c r="C332" i="2"/>
  <c r="E332" i="2"/>
  <c r="F332" i="2"/>
  <c r="C334" i="2"/>
  <c r="E334" i="2"/>
  <c r="F334" i="2"/>
  <c r="C321" i="2"/>
  <c r="E321" i="2"/>
  <c r="F321" i="2"/>
  <c r="C333" i="2"/>
  <c r="E333" i="2"/>
  <c r="F333" i="2"/>
  <c r="F331" i="2"/>
  <c r="E331" i="2"/>
  <c r="F330" i="2"/>
  <c r="E330" i="2"/>
  <c r="C329" i="2"/>
  <c r="F329" i="2"/>
  <c r="E329" i="2"/>
  <c r="F328" i="2"/>
  <c r="E328" i="2"/>
  <c r="C343" i="2"/>
  <c r="E343" i="2"/>
  <c r="F343" i="2"/>
  <c r="C341" i="2"/>
  <c r="F341" i="2"/>
  <c r="E341" i="2"/>
  <c r="C340" i="2"/>
  <c r="F340" i="2"/>
  <c r="E340" i="2"/>
  <c r="F327" i="2"/>
  <c r="E327" i="2"/>
  <c r="C337" i="2"/>
  <c r="F337" i="2"/>
  <c r="E337" i="2"/>
  <c r="C344" i="2"/>
  <c r="E344" i="2"/>
  <c r="F344" i="2"/>
  <c r="C342" i="2"/>
  <c r="F342" i="2"/>
  <c r="E342" i="2"/>
  <c r="C339" i="2"/>
  <c r="F339" i="2"/>
  <c r="E339" i="2"/>
  <c r="C326" i="2"/>
  <c r="F326" i="2"/>
  <c r="E326" i="2"/>
  <c r="C325" i="2"/>
  <c r="E325" i="2"/>
  <c r="F325" i="2"/>
  <c r="C324" i="2"/>
  <c r="E324" i="2"/>
  <c r="F324" i="2"/>
  <c r="C323" i="2"/>
  <c r="E323" i="2"/>
  <c r="F323" i="2"/>
  <c r="C322" i="2"/>
  <c r="E322" i="2"/>
  <c r="F322" i="2"/>
  <c r="AP306" i="2"/>
  <c r="AL306" i="2"/>
  <c r="AT306" i="2"/>
  <c r="AM306" i="2"/>
  <c r="AQ306" i="2"/>
  <c r="AU306" i="2"/>
  <c r="AR306" i="2"/>
  <c r="AO306" i="2"/>
  <c r="AS306" i="2"/>
  <c r="AW306" i="2"/>
  <c r="AN306" i="2"/>
  <c r="AV306" i="2"/>
  <c r="AK306" i="2"/>
  <c r="AH9" i="2" l="1"/>
  <c r="AH10" i="2"/>
  <c r="AH11" i="2"/>
  <c r="AH305" i="2"/>
  <c r="AG9" i="2"/>
  <c r="AG10" i="2"/>
  <c r="AG11" i="2"/>
  <c r="AG305" i="2"/>
  <c r="AF9" i="2"/>
  <c r="AF10" i="2"/>
  <c r="AF11" i="2"/>
  <c r="AF305" i="2"/>
  <c r="AE9" i="2"/>
  <c r="AE10" i="2"/>
  <c r="AE11" i="2"/>
  <c r="AE305" i="2"/>
  <c r="AD9" i="2"/>
  <c r="AD10" i="2"/>
  <c r="AD11" i="2"/>
  <c r="AD305" i="2"/>
  <c r="AC9" i="2"/>
  <c r="AC10" i="2"/>
  <c r="AC11" i="2"/>
  <c r="AC305" i="2"/>
  <c r="AB9" i="2"/>
  <c r="AB10" i="2"/>
  <c r="AB11" i="2"/>
  <c r="AB305" i="2"/>
  <c r="AA9" i="2"/>
  <c r="AA10" i="2"/>
  <c r="AA11" i="2"/>
  <c r="AA305" i="2"/>
  <c r="Z9" i="2"/>
  <c r="Z10" i="2"/>
  <c r="Z11" i="2"/>
  <c r="Z305" i="2"/>
  <c r="Y9" i="2"/>
  <c r="Y10" i="2"/>
  <c r="Y11" i="2"/>
  <c r="Y305" i="2"/>
  <c r="X9" i="2"/>
  <c r="X10" i="2"/>
  <c r="X11" i="2"/>
  <c r="X305" i="2"/>
  <c r="W9" i="2"/>
  <c r="W10" i="2"/>
  <c r="W11" i="2"/>
  <c r="W305" i="2"/>
  <c r="V9" i="2"/>
  <c r="V10" i="2"/>
  <c r="V305" i="2"/>
  <c r="U305" i="2"/>
  <c r="T305" i="2" l="1"/>
  <c r="R9" i="2" l="1"/>
  <c r="R10" i="2"/>
  <c r="R11" i="2"/>
  <c r="R305" i="2"/>
  <c r="C32" i="4"/>
  <c r="V11" i="2"/>
  <c r="D305" i="2"/>
  <c r="I32" i="4" l="1"/>
  <c r="C33" i="4"/>
  <c r="D32" i="4"/>
  <c r="AI306" i="2"/>
  <c r="C330" i="2"/>
  <c r="C328" i="2"/>
  <c r="C327" i="2"/>
  <c r="AJ306" i="2"/>
  <c r="C331" i="2"/>
  <c r="D306" i="2"/>
  <c r="U10" i="2"/>
  <c r="T10" i="2"/>
  <c r="U11" i="2"/>
  <c r="T11" i="2"/>
  <c r="T9" i="2"/>
  <c r="U9" i="2"/>
  <c r="S9" i="2"/>
  <c r="S10" i="2"/>
  <c r="S11" i="2"/>
  <c r="S305" i="2"/>
  <c r="C34" i="4" l="1"/>
  <c r="I33" i="4"/>
  <c r="D33" i="4"/>
  <c r="O347" i="2"/>
  <c r="D34" i="4" l="1"/>
  <c r="I34" i="4"/>
  <c r="C35" i="4"/>
  <c r="C313" i="2"/>
  <c r="I35" i="4" l="1"/>
  <c r="D35" i="4"/>
  <c r="C36" i="4"/>
  <c r="P10" i="2"/>
  <c r="Q10" i="2"/>
  <c r="I36" i="4" l="1"/>
  <c r="C37" i="4"/>
  <c r="D36" i="4"/>
  <c r="Q9" i="2"/>
  <c r="Q11" i="2"/>
  <c r="Q305" i="2"/>
  <c r="G306" i="2"/>
  <c r="H306" i="2"/>
  <c r="I306" i="2"/>
  <c r="J306" i="2"/>
  <c r="K306" i="2"/>
  <c r="L306" i="2"/>
  <c r="M306" i="2"/>
  <c r="N306" i="2"/>
  <c r="O306" i="2"/>
  <c r="J318" i="2" l="1"/>
  <c r="W318" i="2"/>
  <c r="W316" i="2"/>
  <c r="I37" i="4"/>
  <c r="D37" i="4"/>
  <c r="C38" i="4"/>
  <c r="C68" i="4"/>
  <c r="C67" i="4"/>
  <c r="C70" i="4"/>
  <c r="C69" i="4"/>
  <c r="S306" i="2"/>
  <c r="J316" i="2"/>
  <c r="L318" i="2" s="1"/>
  <c r="A24" i="4" s="1"/>
  <c r="R306" i="2"/>
  <c r="Q306" i="2"/>
  <c r="G316" i="2"/>
  <c r="G317" i="2"/>
  <c r="G318" i="2"/>
  <c r="G320" i="2"/>
  <c r="G315" i="2"/>
  <c r="F315" i="2" s="1"/>
  <c r="G319" i="2"/>
  <c r="P9" i="2"/>
  <c r="P305" i="2"/>
  <c r="P11" i="2"/>
  <c r="I38" i="4" l="1"/>
  <c r="D38" i="4"/>
  <c r="C39" i="4"/>
  <c r="C318" i="2"/>
  <c r="F318" i="2"/>
  <c r="E318" i="2"/>
  <c r="C317" i="2"/>
  <c r="F317" i="2"/>
  <c r="E317" i="2"/>
  <c r="C320" i="2"/>
  <c r="E320" i="2"/>
  <c r="F320" i="2"/>
  <c r="C316" i="2"/>
  <c r="F316" i="2"/>
  <c r="E316" i="2"/>
  <c r="C319" i="2"/>
  <c r="F319" i="2"/>
  <c r="E319" i="2"/>
  <c r="C315" i="2"/>
  <c r="E315" i="2"/>
  <c r="P306" i="2"/>
  <c r="V306" i="2"/>
  <c r="T306" i="2"/>
  <c r="D307" i="2"/>
  <c r="Z306" i="2"/>
  <c r="W306" i="2"/>
  <c r="U306" i="2"/>
  <c r="AC306" i="2"/>
  <c r="AD306" i="2"/>
  <c r="AE306" i="2"/>
  <c r="AF306" i="2"/>
  <c r="AG306" i="2"/>
  <c r="AH306" i="2"/>
  <c r="X306" i="2"/>
  <c r="Y306" i="2"/>
  <c r="AA306" i="2"/>
  <c r="AB306" i="2"/>
  <c r="C40" i="4" l="1"/>
  <c r="D39" i="4"/>
  <c r="I39" i="4"/>
  <c r="F345" i="2"/>
  <c r="C345" i="2"/>
  <c r="E345" i="2"/>
  <c r="D40" i="4" l="1"/>
  <c r="C41" i="4"/>
  <c r="I40" i="4"/>
  <c r="I41" i="4" l="1"/>
  <c r="D41" i="4"/>
  <c r="C42" i="4"/>
  <c r="D42" i="4" l="1"/>
  <c r="C43" i="4"/>
  <c r="I42" i="4"/>
  <c r="I43" i="4" l="1"/>
  <c r="D43" i="4"/>
  <c r="C44" i="4"/>
  <c r="C45" i="4" l="1"/>
  <c r="I44" i="4"/>
  <c r="D44" i="4"/>
  <c r="C46" i="4" l="1"/>
  <c r="I45" i="4"/>
  <c r="D45" i="4"/>
  <c r="D46" i="4" l="1"/>
  <c r="C47" i="4"/>
  <c r="I46" i="4"/>
  <c r="D47" i="4" l="1"/>
  <c r="C48" i="4"/>
  <c r="I47" i="4"/>
  <c r="D48" i="4" l="1"/>
  <c r="C49" i="4"/>
  <c r="I48" i="4"/>
  <c r="C50" i="4" l="1"/>
  <c r="I49" i="4"/>
  <c r="D49" i="4"/>
  <c r="I50" i="4" l="1"/>
  <c r="D50" i="4"/>
  <c r="C51" i="4"/>
  <c r="C52" i="4" l="1"/>
  <c r="D51" i="4"/>
  <c r="I51" i="4"/>
  <c r="I52" i="4" l="1"/>
  <c r="D52" i="4"/>
  <c r="C53" i="4"/>
  <c r="D53" i="4" l="1"/>
  <c r="I53" i="4"/>
  <c r="C54" i="4"/>
  <c r="C55" i="4" l="1"/>
  <c r="D54" i="4"/>
  <c r="I54" i="4"/>
  <c r="I55" i="4" l="1"/>
  <c r="C56" i="4"/>
  <c r="D55" i="4"/>
  <c r="I56" i="4" l="1"/>
  <c r="C57" i="4"/>
  <c r="D56" i="4"/>
  <c r="C58" i="4" l="1"/>
  <c r="D57" i="4"/>
  <c r="I57" i="4"/>
  <c r="D58" i="4" l="1"/>
  <c r="C59" i="4"/>
  <c r="I58" i="4"/>
  <c r="I59" i="4" l="1"/>
  <c r="D59" i="4"/>
  <c r="C60" i="4"/>
  <c r="I60" i="4" l="1"/>
  <c r="C61" i="4"/>
  <c r="D60" i="4"/>
  <c r="I61" i="4" l="1"/>
  <c r="D61" i="4"/>
  <c r="O60" i="4" s="1"/>
  <c r="E33" i="4" l="1"/>
  <c r="O32" i="4"/>
  <c r="F34" i="4"/>
  <c r="C66" i="4"/>
  <c r="F49" i="4"/>
  <c r="E40" i="4"/>
  <c r="G44" i="4"/>
  <c r="O44" i="4"/>
  <c r="E60" i="4"/>
  <c r="O37" i="4"/>
  <c r="F60" i="4"/>
  <c r="O48" i="4"/>
  <c r="G43" i="4"/>
  <c r="N60" i="4"/>
  <c r="E61" i="4"/>
  <c r="O61" i="4"/>
  <c r="N61" i="4"/>
  <c r="G61" i="4"/>
  <c r="F61" i="4"/>
  <c r="N47" i="4"/>
  <c r="O35" i="4"/>
  <c r="O36" i="4"/>
  <c r="O43" i="4"/>
  <c r="E42" i="4"/>
  <c r="F44" i="4"/>
  <c r="E37" i="4"/>
  <c r="E41" i="4"/>
  <c r="F41" i="4"/>
  <c r="F42" i="4"/>
  <c r="N39" i="4"/>
  <c r="F37" i="4"/>
  <c r="E36" i="4"/>
  <c r="N48" i="4"/>
  <c r="F31" i="4"/>
  <c r="N34" i="4"/>
  <c r="F39" i="4"/>
  <c r="E51" i="4"/>
  <c r="O33" i="4"/>
  <c r="E48" i="4"/>
  <c r="G39" i="4"/>
  <c r="E49" i="4"/>
  <c r="E35" i="4"/>
  <c r="E55" i="4"/>
  <c r="O34" i="4"/>
  <c r="O52" i="4"/>
  <c r="O58" i="4"/>
  <c r="F47" i="4"/>
  <c r="G54" i="4"/>
  <c r="O50" i="4"/>
  <c r="N42" i="4"/>
  <c r="F43" i="4"/>
  <c r="N45" i="4"/>
  <c r="E39" i="4"/>
  <c r="C71" i="4"/>
  <c r="E53" i="4"/>
  <c r="O55" i="4"/>
  <c r="G42" i="4"/>
  <c r="E44" i="4"/>
  <c r="F52" i="4"/>
  <c r="G32" i="4"/>
  <c r="E34" i="4"/>
  <c r="O45" i="4"/>
  <c r="E47" i="4"/>
  <c r="N44" i="4"/>
  <c r="E31" i="4"/>
  <c r="G51" i="4"/>
  <c r="O47" i="4"/>
  <c r="E57" i="4"/>
  <c r="G53" i="4"/>
  <c r="F35" i="4"/>
  <c r="F32" i="4"/>
  <c r="O46" i="4"/>
  <c r="N54" i="4"/>
  <c r="E38" i="4"/>
  <c r="G34" i="4"/>
  <c r="F56" i="4"/>
  <c r="F33" i="4"/>
  <c r="N57" i="4"/>
  <c r="O57" i="4"/>
  <c r="F48" i="4"/>
  <c r="G52" i="4"/>
  <c r="F45" i="4"/>
  <c r="G55" i="4"/>
  <c r="G58" i="4"/>
  <c r="F50" i="4"/>
  <c r="O39" i="4"/>
  <c r="E54" i="4"/>
  <c r="G38" i="4"/>
  <c r="N59" i="4"/>
  <c r="O38" i="4"/>
  <c r="G35" i="4"/>
  <c r="O40" i="4"/>
  <c r="G33" i="4"/>
  <c r="N43" i="4"/>
  <c r="N51" i="4"/>
  <c r="N53" i="4"/>
  <c r="F54" i="4"/>
  <c r="F53" i="4"/>
  <c r="E45" i="4"/>
  <c r="O59" i="4"/>
  <c r="N46" i="4"/>
  <c r="G36" i="4"/>
  <c r="N40" i="4"/>
  <c r="O31" i="4"/>
  <c r="O51" i="4"/>
  <c r="O54" i="4"/>
  <c r="E32" i="4"/>
  <c r="N31" i="4"/>
  <c r="F59" i="4"/>
  <c r="N35" i="4"/>
  <c r="F51" i="4"/>
  <c r="F40" i="4"/>
  <c r="N37" i="4"/>
  <c r="G50" i="4"/>
  <c r="G56" i="4"/>
  <c r="G48" i="4"/>
  <c r="N38" i="4"/>
  <c r="G41" i="4"/>
  <c r="G59" i="4"/>
  <c r="N49" i="4"/>
  <c r="G45" i="4"/>
  <c r="E43" i="4"/>
  <c r="G40" i="4"/>
  <c r="N50" i="4"/>
  <c r="G46" i="4"/>
  <c r="F36" i="4"/>
  <c r="E56" i="4"/>
  <c r="N58" i="4"/>
  <c r="E50" i="4"/>
  <c r="F57" i="4"/>
  <c r="G47" i="4"/>
  <c r="G37" i="4"/>
  <c r="N36" i="4"/>
  <c r="E46" i="4"/>
  <c r="G49" i="4"/>
  <c r="N55" i="4"/>
  <c r="F55" i="4"/>
  <c r="F58" i="4"/>
  <c r="N52" i="4"/>
  <c r="O49" i="4"/>
  <c r="O42" i="4"/>
  <c r="G31" i="4"/>
  <c r="N32" i="4"/>
  <c r="G57" i="4"/>
  <c r="O41" i="4"/>
  <c r="E52" i="4"/>
  <c r="N33" i="4"/>
  <c r="F38" i="4"/>
  <c r="E58" i="4"/>
  <c r="O53" i="4"/>
  <c r="N56" i="4"/>
  <c r="O56" i="4"/>
  <c r="G60" i="4"/>
  <c r="N41" i="4"/>
  <c r="F46" i="4"/>
  <c r="E59" i="4"/>
  <c r="D6" i="2" l="1"/>
  <c r="E6" i="2" s="1"/>
  <c r="H313" i="2"/>
  <c r="H311" i="2" s="1"/>
  <c r="A20" i="4" s="1"/>
  <c r="H314" i="2"/>
  <c r="H310" i="2" s="1"/>
  <c r="A19" i="4" s="1"/>
  <c r="J313" i="2"/>
  <c r="J311" i="2" s="1"/>
  <c r="A21" i="4" s="1"/>
  <c r="L313" i="2"/>
  <c r="L311" i="2" s="1"/>
  <c r="A22" i="4" s="1"/>
  <c r="N313" i="2"/>
  <c r="O315" i="2" s="1"/>
  <c r="U314" i="2"/>
  <c r="W313" i="2"/>
  <c r="W314" i="2"/>
  <c r="U313" i="2"/>
  <c r="P307" i="2"/>
  <c r="Q307" i="2"/>
  <c r="R30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Milan Beneš</author>
  </authors>
  <commentList>
    <comment ref="N6" authorId="0" shapeId="0" xr:uid="{00000000-0006-0000-0100-000001000000}">
      <text>
        <r>
          <rPr>
            <b/>
            <sz val="9"/>
            <color indexed="81"/>
            <rFont val="Tahoma"/>
            <family val="2"/>
            <charset val="238"/>
          </rPr>
          <t>Poznámka:</t>
        </r>
        <r>
          <rPr>
            <sz val="9"/>
            <color indexed="81"/>
            <rFont val="Tahoma"/>
            <family val="2"/>
            <charset val="238"/>
          </rPr>
          <t xml:space="preserve">
- Předpokládaná hodnota vyhrazené změny dle § 100 odst. 3 ZZVZ musí splňovat mj. podmínku vymezenou dle písm. b) dotčeného ustanovení, tzn. že tato hodnota nepřevyšuje 30% předpokládané hodnoty veřejné zakázky
</t>
        </r>
        <r>
          <rPr>
            <b/>
            <sz val="9"/>
            <color indexed="81"/>
            <rFont val="Tahoma"/>
            <family val="2"/>
            <charset val="238"/>
          </rPr>
          <t>- v případě, že bude hodnota opce překročena či nebude možné opci využít, pak bude pole podbarveno červeně
- v případě, že se bude jednat o VZ na dodávky, pak bude pole rovněž podbarveno červeně (opci nelze v takovém případě uplatnit)</t>
        </r>
      </text>
    </comment>
    <comment ref="D8" authorId="0" shapeId="0" xr:uid="{00000000-0006-0000-0100-000002000000}">
      <text>
        <r>
          <rPr>
            <b/>
            <sz val="9"/>
            <color indexed="81"/>
            <rFont val="Tahoma"/>
            <family val="2"/>
            <charset val="238"/>
          </rPr>
          <t>Poznámka:</t>
        </r>
        <r>
          <rPr>
            <sz val="9"/>
            <color indexed="81"/>
            <rFont val="Tahoma"/>
            <family val="2"/>
            <charset val="238"/>
          </rPr>
          <t xml:space="preserve">
</t>
        </r>
        <r>
          <rPr>
            <b/>
            <sz val="9"/>
            <color indexed="81"/>
            <rFont val="Tahoma"/>
            <family val="2"/>
            <charset val="238"/>
          </rPr>
          <t>Celková hodnota změn (oproti sjednané původní hodnotě závazku ze smlouvy vyvolané dodatky a ZL dle ZVZ a ZZVZ)</t>
        </r>
        <r>
          <rPr>
            <sz val="9"/>
            <color indexed="81"/>
            <rFont val="Tahoma"/>
            <family val="2"/>
            <charset val="238"/>
          </rPr>
          <t xml:space="preserve">
-jedná se o celkovou výši změn
-tato hodnota může být záporné i kladné číslo (bez znamenka či se znaménkem - před číslicí)</t>
        </r>
      </text>
    </comment>
    <comment ref="G8" authorId="0" shapeId="0" xr:uid="{00000000-0006-0000-0100-000003000000}">
      <text>
        <r>
          <rPr>
            <b/>
            <sz val="9"/>
            <color indexed="81"/>
            <rFont val="Tahoma"/>
            <family val="2"/>
            <charset val="238"/>
          </rPr>
          <t xml:space="preserve">Poznámka:
Hodnota změny navyšující původní hodnotu závazku (bez DPH)
</t>
        </r>
        <r>
          <rPr>
            <sz val="9"/>
            <color indexed="81"/>
            <rFont val="Tahoma"/>
            <family val="2"/>
            <charset val="238"/>
          </rPr>
          <t xml:space="preserve">-jedná se o dodatečné stavební práce či služby ve smyslu § 66 ZVZ (tzv. opce či opční právo); předpokladem je úprava postupem dle § 100 odst. 3 ZZVZ a splnění podmínek ve smyslu § 66 ZZVZ
-hodnota opce se </t>
        </r>
        <r>
          <rPr>
            <b/>
            <u/>
            <sz val="9"/>
            <color indexed="81"/>
            <rFont val="Tahoma"/>
            <family val="2"/>
            <charset val="238"/>
          </rPr>
          <t>nezapočítává</t>
        </r>
        <r>
          <rPr>
            <sz val="9"/>
            <color indexed="81"/>
            <rFont val="Tahoma"/>
            <family val="2"/>
            <charset val="238"/>
          </rPr>
          <t xml:space="preserve"> do limitu hodnot změn podle § 222 ZZVZ</t>
        </r>
      </text>
    </comment>
    <comment ref="H8" authorId="0" shapeId="0" xr:uid="{00000000-0006-0000-0100-000004000000}">
      <text>
        <r>
          <rPr>
            <b/>
            <sz val="9"/>
            <color indexed="81"/>
            <rFont val="Tahoma"/>
            <family val="2"/>
            <charset val="238"/>
          </rPr>
          <t>Poznámka:
Hodnota změny snižující původní hodnotu závazku (ve vztahu k §222 odst. 4 ZZVZ)</t>
        </r>
        <r>
          <rPr>
            <sz val="9"/>
            <color indexed="81"/>
            <rFont val="Tahoma"/>
            <family val="2"/>
            <charset val="238"/>
          </rPr>
          <t xml:space="preserve">
-jedná se např. o tzv. méněpráce či snížený rozsah dodávek, služeb, stavebních prací (za předpokladu splnění ZZVZ stanovených podmínek)</t>
        </r>
      </text>
    </comment>
    <comment ref="I8" authorId="0" shapeId="0" xr:uid="{00000000-0006-0000-0100-000005000000}">
      <text>
        <r>
          <rPr>
            <b/>
            <sz val="9"/>
            <color indexed="81"/>
            <rFont val="Tahoma"/>
            <family val="2"/>
            <charset val="238"/>
          </rPr>
          <t>Poznámka:
Hodnota změny navyšující původní hodnotu závazku (ve vztahu k §222 odst. 4 ZZVZ)</t>
        </r>
        <r>
          <rPr>
            <sz val="9"/>
            <color indexed="81"/>
            <rFont val="Tahoma"/>
            <family val="2"/>
            <charset val="238"/>
          </rPr>
          <t xml:space="preserve">
-jedná se např. o tzv. vícepráce či zvýšený rozsah dodávek, služeb, stavebních prací (za předpokladu splnění ZZVZ stanovených podmínek)</t>
        </r>
      </text>
    </comment>
    <comment ref="J8" authorId="0" shapeId="0" xr:uid="{00000000-0006-0000-0100-000006000000}">
      <text>
        <r>
          <rPr>
            <b/>
            <sz val="9"/>
            <color indexed="81"/>
            <rFont val="Tahoma"/>
            <family val="2"/>
            <charset val="238"/>
          </rPr>
          <t>Poznámka:
Hodnota změny snižující původní hodnotu závazku (ve vztahu k §222 odst. 5 ZZVZ)</t>
        </r>
        <r>
          <rPr>
            <sz val="9"/>
            <color indexed="81"/>
            <rFont val="Tahoma"/>
            <family val="2"/>
            <charset val="238"/>
          </rPr>
          <t xml:space="preserve">
-jedná se např. o tzv. méněpráce či snížený rozsah dodávek, služeb, stavebních prací (za předpokladu splnění ZZVZ stanovených podmínek)
</t>
        </r>
      </text>
    </comment>
    <comment ref="K8" authorId="0" shapeId="0" xr:uid="{00000000-0006-0000-0100-000007000000}">
      <text>
        <r>
          <rPr>
            <b/>
            <sz val="9"/>
            <color indexed="81"/>
            <rFont val="Tahoma"/>
            <family val="2"/>
            <charset val="238"/>
          </rPr>
          <t>Poznámka:
Hodnota změny navyšující původní hodnotu závazku (ve vztahu k §222 odst. 5 ZZVZ)</t>
        </r>
        <r>
          <rPr>
            <sz val="9"/>
            <color indexed="81"/>
            <rFont val="Tahoma"/>
            <family val="2"/>
            <charset val="238"/>
          </rPr>
          <t xml:space="preserve">
-jedná se např. o tzv. vícepráce či zvýšený rozsah dodávek, služeb, stavebních prací (za předpokladu splnění ZZVZ stanovených podmínek)
</t>
        </r>
      </text>
    </comment>
    <comment ref="L8" authorId="0" shapeId="0" xr:uid="{00000000-0006-0000-0100-000008000000}">
      <text>
        <r>
          <rPr>
            <b/>
            <sz val="9"/>
            <color indexed="81"/>
            <rFont val="Tahoma"/>
            <family val="2"/>
            <charset val="238"/>
          </rPr>
          <t>Poznámka:
Hodnota změny snižující původní hodnotu závazku (ve vztahu k §222 odst. 6 ZZVZ)</t>
        </r>
        <r>
          <rPr>
            <sz val="9"/>
            <color indexed="81"/>
            <rFont val="Tahoma"/>
            <family val="2"/>
            <charset val="238"/>
          </rPr>
          <t xml:space="preserve">
-jedná se např. o tzv. méněpráce či snížený rozsah dodávek, služeb, stavebních prací (za předpokladu splnění ZZVZ stanovených podmínek)
</t>
        </r>
      </text>
    </comment>
    <comment ref="M8" authorId="0" shapeId="0" xr:uid="{00000000-0006-0000-0100-000009000000}">
      <text>
        <r>
          <rPr>
            <b/>
            <sz val="9"/>
            <color indexed="81"/>
            <rFont val="Tahoma"/>
            <family val="2"/>
            <charset val="238"/>
          </rPr>
          <t>Poznámka:
Hodnota změny navyšující původní hodnotu závazku (ve vztahu k §222 odst. 6 ZZVZ)</t>
        </r>
        <r>
          <rPr>
            <sz val="9"/>
            <color indexed="81"/>
            <rFont val="Tahoma"/>
            <family val="2"/>
            <charset val="238"/>
          </rPr>
          <t xml:space="preserve">
-jedná se např. o tzv. vícepráce či zvýšený rozsah dodávek, služeb, stavebních prací (za předpokladu splnění ZZVZ stanovených podmínek)
</t>
        </r>
      </text>
    </comment>
    <comment ref="N8" authorId="0" shapeId="0" xr:uid="{00000000-0006-0000-0100-00000A000000}">
      <text>
        <r>
          <rPr>
            <b/>
            <sz val="9"/>
            <color indexed="81"/>
            <rFont val="Tahoma"/>
            <family val="2"/>
            <charset val="238"/>
          </rPr>
          <t>Poznámka:
Hodnota změny snižující původní hodnotu závazku (ve vztahu k §222 odst. 7 ZZVZ)</t>
        </r>
        <r>
          <rPr>
            <sz val="9"/>
            <color indexed="81"/>
            <rFont val="Tahoma"/>
            <family val="2"/>
            <charset val="238"/>
          </rPr>
          <t xml:space="preserve">
-jedná se o záměnu jedné nebo více položek soupisu stavebních prací jednou nebo více položkami (v případě, když je předmětem smlouvy provedení stavebních prací a za předpokladu splnění ZZVZ stanovených podmínek)
-v tomto sloupci bude uvedena hodnota změny snížení původní hodnoty závazku při záměně položek
§ 222 odst. (7): 
Za podstatnou změnu závazku ze smlouvy dle odstavce 3 na veřejnou zakázku, jejímž předmětem je provedení stavebních prací, se nepovažuje záměna jedné nebo více položek soupisu stavebních prací jednou nebo více položkami, za předpokladu že
a) nové položky soupisu stavebních prací představují srovnatelný druh materiálu nebo prací ve vztahu k nahrazovaným položkám,
b) cena materiálu nebo prací podle nových položek soupisu stavebních prací je ve vztahu k nahrazovaným položkám stejná nebo nižší,
c) materiál nebo práce podle nových položek soupisu stavebních prací jsou ve vztahu k nahrazovaným položkám kvalitativně stejné nebo vyšší a
d) zadavatel vyhotoví o každé jednotlivé záměně přehled obsahující nové položky soupisu stavebních prací s vymezením položek v původním soupisu stavebních prací, které jsou takto nahrazovány, spolu s podrobným a srozumitelným odůvodněním srovnatelnosti materiálu nebo prací podle písmene a) a stejné nebo vyšší kvality podle písmene c).</t>
        </r>
      </text>
    </comment>
    <comment ref="O8" authorId="0" shapeId="0" xr:uid="{00000000-0006-0000-0100-00000B000000}">
      <text>
        <r>
          <rPr>
            <b/>
            <sz val="9"/>
            <color indexed="81"/>
            <rFont val="Tahoma"/>
            <family val="2"/>
            <charset val="238"/>
          </rPr>
          <t xml:space="preserve">Poznámka:
Hodnota změny navyšující původní hodnotu závazku (ve vztahu k §222 odst. 7 ZZVZ) </t>
        </r>
        <r>
          <rPr>
            <sz val="9"/>
            <color indexed="81"/>
            <rFont val="Tahoma"/>
            <family val="2"/>
            <charset val="238"/>
          </rPr>
          <t xml:space="preserve">
-jedná se o záměnu jedné nebo více položek soupisu stavebních prací jednou nebo více položkami (v případě, když je předmětem smlouvy provedení stavebních prací a za předpokladu splnění ZZVZ stanovených podmínek)
-v tomto sloupci bude uvedena hodnota změny navyšující původní hodnoty závazku při záměně položek
===
§ 222 odst. (7): 
Za podstatnou změnu závazku ze smlouvy dle odstavce 3 na veřejnou zakázku, jejímž předmětem je provedení stavebních prací, se nepovažuje záměna jedné nebo více položek soupisu stavebních prací jednou nebo více položkami, za předpokladu že
a) nové položky soupisu stavebních prací představují srovnatelný druh materiálu nebo prací ve vztahu k nahrazovaným položkám,
b) cena materiálu nebo prací podle nových položek soupisu stavebních prací je ve vztahu k nahrazovaným položkám stejná nebo nižší,
c) materiál nebo práce podle nových položek soupisu stavebních prací jsou ve vztahu k nahrazovaným položkám kvalitativně stejné nebo vyšší a
d) zadavatel vyhotoví o každé jednotlivé záměně přehled obsahující nové položky soupisu stavebních prací s vymezením položek v původním soupisu stavebních prací, které jsou takto nahrazovány, spolu s podrobným a srozumitelným odůvodněním srovnatelnosti materiálu nebo prací podle písmene a) a stejné nebo vyšší kvality podle písmene c).
===</t>
        </r>
      </text>
    </comment>
    <comment ref="P8" authorId="0" shapeId="0" xr:uid="{00000000-0006-0000-0100-00000C000000}">
      <text>
        <r>
          <rPr>
            <b/>
            <sz val="9"/>
            <color indexed="81"/>
            <rFont val="Tahoma"/>
            <family val="2"/>
            <charset val="238"/>
          </rPr>
          <t>Poznámka:
-Hodnota změny ve vztahu k § 222 odst. 4 ZZVZ</t>
        </r>
        <r>
          <rPr>
            <sz val="9"/>
            <color indexed="81"/>
            <rFont val="Tahoma"/>
            <family val="2"/>
            <charset val="238"/>
          </rPr>
          <t xml:space="preserve">
===
§ 222 odst. (4): 
Za podstatnou změnu závazku ze smlouvy na veřejnou zakázku se nepovažuje změna, která nemění celkovou povahu veřejné zakázky a jejíž hodnota je
a) nižší než finanční limit pro nadlimitní veřejnou zakázku a
b) nižší než
1. 10 % původní hodnoty závazku, nebo
2. 15 % původní hodnoty závazku ze smlouvy na veřejnou zakázku na stavební práce, která není koncesí.
 Pokud bude provedeno více změn, je rozhodný součet hodnot všech těchto změn.
===
-podmínky musí být naplněny kumulativně,
-procentní hodnota nesmí dosáhnout 10% či 15% (tj. bude maximálně 9,999% či 14,999%).</t>
        </r>
      </text>
    </comment>
    <comment ref="Q8" authorId="0" shapeId="0" xr:uid="{00000000-0006-0000-0100-00000D000000}">
      <text>
        <r>
          <rPr>
            <b/>
            <sz val="9"/>
            <color indexed="81"/>
            <rFont val="Tahoma"/>
            <family val="2"/>
            <charset val="238"/>
          </rPr>
          <t>Poznámka:</t>
        </r>
        <r>
          <rPr>
            <sz val="9"/>
            <color indexed="81"/>
            <rFont val="Tahoma"/>
            <family val="2"/>
            <charset val="238"/>
          </rPr>
          <t xml:space="preserve">
</t>
        </r>
        <r>
          <rPr>
            <b/>
            <sz val="9"/>
            <color indexed="81"/>
            <rFont val="Tahoma"/>
            <family val="2"/>
            <charset val="238"/>
          </rPr>
          <t xml:space="preserve">-Hodnota změny ve vztahu k §222 odst. 5 ZZVZ
===
</t>
        </r>
        <r>
          <rPr>
            <sz val="9"/>
            <color indexed="81"/>
            <rFont val="Tahoma"/>
            <family val="2"/>
            <charset val="238"/>
          </rPr>
          <t>§ 222 odst.</t>
        </r>
        <r>
          <rPr>
            <b/>
            <sz val="9"/>
            <color indexed="81"/>
            <rFont val="Tahoma"/>
            <family val="2"/>
            <charset val="238"/>
          </rPr>
          <t xml:space="preserve"> </t>
        </r>
        <r>
          <rPr>
            <sz val="9"/>
            <color indexed="81"/>
            <rFont val="Tahoma"/>
            <family val="2"/>
            <charset val="238"/>
          </rPr>
          <t>(5):
Za podstatnou změnu závazku ze smlouvy na veřejnou zakázku se nepovažují dodatečné stavební práce, služby nebo dodávky od dodavatele původní veřejné zakázky, které nebyly zahrnuty v původním závazku ze smlouvy na veřejnou zakázku, pokud jsou nezbytné a změna v osobě dodavatele
a) není možná z ekonomických anebo technických důvodů spočívajících zejména v požadavcích na slučitelnost nebo interoperabilitu se stávajícím zařízením, službami nebo instalacemi pořízenými zadavatelem v původním zadávacím řízení,
b) by způsobila zadavateli značné obtíže nebo výrazné zvýšení nákladů a
c) hodnota dodatečných stavebních prací, služeb nebo dodávek nepřekročí 50 % původní hodnoty závazku; pokud bude provedeno více změn, je rozhodný součet hodnoty všech změn podle tohoto odstavce.
===
-podmínky musí být naplněny kumulativně,
-procentní hodnota může dosáhnout 50% (tj. bude maximýlně 50% či nižší).</t>
        </r>
      </text>
    </comment>
    <comment ref="R8" authorId="0" shapeId="0" xr:uid="{00000000-0006-0000-0100-00000E000000}">
      <text>
        <r>
          <rPr>
            <b/>
            <sz val="9"/>
            <color indexed="81"/>
            <rFont val="Tahoma"/>
            <family val="2"/>
            <charset val="238"/>
          </rPr>
          <t xml:space="preserve">Poznámka:
-Hodnota změny ve vztahu k §222 odst. 6 ZZVZ
===
</t>
        </r>
        <r>
          <rPr>
            <sz val="9"/>
            <color indexed="81"/>
            <rFont val="Tahoma"/>
            <family val="2"/>
            <charset val="238"/>
          </rPr>
          <t xml:space="preserve">§ 222 odst. (6):
Za podstatnou změnu závazku ze smlouvy na veřejnou zakázku se nepovažuje změna,
a) jejíž potřeba vznikla v důsledku okolností, které zadavatel jednající s náležitou péčí nemohl předvídat,
b) nemění celkovou povahu veřejné zakázky a
c) hodnota změny nepřekročí 50 % původní hodnoty závazku; pokud bude provedeno více změn, je rozhodný součet hodnoty všech změn podle tohoto odstavce.
===
-podmínky musí být naplněny kumulativně,
-procentní hodnota může dosáhnout 50% (tj. bude maximýlně 50% či nižší),
-do těchto změn se rovněž započítávají hodnoty změn (navýšení) dle ZVZ (dodatečné stavební práce či služby ve smyslu § 23 odst. 7 písm. a) ZVZ - např. tzv. "vícepráce",příp. zvýšený rozsah stavebních prací a služeb), a to v souladu § 273 odst. 6 ZZVZ
</t>
        </r>
      </text>
    </comment>
    <comment ref="S8" authorId="0" shapeId="0" xr:uid="{00000000-0006-0000-0100-00000F000000}">
      <text>
        <r>
          <rPr>
            <b/>
            <sz val="9"/>
            <color indexed="81"/>
            <rFont val="Tahoma"/>
            <family val="2"/>
            <charset val="238"/>
          </rPr>
          <t>Poznámka:</t>
        </r>
        <r>
          <rPr>
            <sz val="9"/>
            <color indexed="81"/>
            <rFont val="Tahoma"/>
            <family val="2"/>
            <charset val="238"/>
          </rPr>
          <t xml:space="preserve">
</t>
        </r>
        <r>
          <rPr>
            <b/>
            <sz val="9"/>
            <color indexed="81"/>
            <rFont val="Tahoma"/>
            <family val="2"/>
            <charset val="238"/>
          </rPr>
          <t xml:space="preserve">-Cenový nárůst související se změnami podle §222 odst. 5 a 6 ZZVZ při odečtení stavebních prací, služeb nebo dodávek, které nebyly s ohledem na tyto změny realizovány (ve smyslu ust. § 222odst. 9)
===
</t>
        </r>
        <r>
          <rPr>
            <sz val="9"/>
            <color indexed="81"/>
            <rFont val="Tahoma"/>
            <family val="2"/>
            <charset val="238"/>
          </rPr>
          <t>§ 222 odst. (9): 
Pro účely výpočtu hodnoty změny nebo cenového nárůstu se původní hodnotou závazku rozumí cena sjednaná ve smlouvě na veřejnou zakázku upravená v souladu s ustanoveními o změně ceny, obsahuje-li smlouva na veřejnou zakázku taková ustanovení. Celkový cenový nárůst související se změnami podle odstavců 5 a 6 při odečtení stavebních prací, služeb nebo dodávek, které nebyly s ohledem na tyto změny realizovány, nepřesáhne 30 % původní hodnoty závazku.</t>
        </r>
        <r>
          <rPr>
            <b/>
            <sz val="9"/>
            <color indexed="81"/>
            <rFont val="Tahoma"/>
            <family val="2"/>
            <charset val="238"/>
          </rPr>
          <t xml:space="preserve">
</t>
        </r>
        <r>
          <rPr>
            <sz val="9"/>
            <color indexed="81"/>
            <rFont val="Tahoma"/>
            <family val="2"/>
            <charset val="238"/>
          </rPr>
          <t>-procentní hodnota může dosáhnout 30% (tj. bude maximýlně 30% či nižší).
===
-do těchto změn se rovněž započítávají hodnoty změn (navýšení) dle ZVZ (dodatečné stavební práce či služby ve smyslu § 23 odst. 7 písm. a) ZVZ - např. tzv. "vícepráce",příp. zvýšený rozsah stavebních prací a služeb), a to v souladu § 273 odst. 6 ZZVZ</t>
        </r>
      </text>
    </comment>
    <comment ref="P307" authorId="0" shapeId="0" xr:uid="{00000000-0006-0000-0100-000010000000}">
      <text>
        <r>
          <rPr>
            <b/>
            <sz val="9"/>
            <color indexed="81"/>
            <rFont val="Tahoma"/>
            <family val="2"/>
            <charset val="238"/>
          </rPr>
          <t>Poznámka:</t>
        </r>
        <r>
          <rPr>
            <sz val="9"/>
            <color indexed="81"/>
            <rFont val="Tahoma"/>
            <family val="2"/>
            <charset val="238"/>
          </rPr>
          <t xml:space="preserve">
V případě veřejné zakázky (smlouvy) na dodávky či služby musí být tato procentní hodnota  nižší než 10%, tj. nesmí dosáhnout 10%.
V případě veřejné zakázky (smlouvy) na stavební práce musí být tato procentní hodnota nižší než 10%, tj. nesmí dosáhnout 15%.</t>
        </r>
      </text>
    </comment>
    <comment ref="Q307" authorId="0" shapeId="0" xr:uid="{00000000-0006-0000-0100-000011000000}">
      <text>
        <r>
          <rPr>
            <b/>
            <sz val="9"/>
            <color indexed="81"/>
            <rFont val="Tahoma"/>
            <family val="2"/>
            <charset val="238"/>
          </rPr>
          <t>Poznámka:</t>
        </r>
        <r>
          <rPr>
            <sz val="9"/>
            <color indexed="81"/>
            <rFont val="Tahoma"/>
            <family val="2"/>
            <charset val="238"/>
          </rPr>
          <t xml:space="preserve">
Tato procentní hodnota nesmí přesáhnout 50%, tj. musí být 50% a nižší.
</t>
        </r>
      </text>
    </comment>
    <comment ref="R307" authorId="0" shapeId="0" xr:uid="{00000000-0006-0000-0100-000012000000}">
      <text>
        <r>
          <rPr>
            <b/>
            <sz val="9"/>
            <color indexed="81"/>
            <rFont val="Tahoma"/>
            <family val="2"/>
            <charset val="238"/>
          </rPr>
          <t>Poznámka:</t>
        </r>
        <r>
          <rPr>
            <sz val="9"/>
            <color indexed="81"/>
            <rFont val="Tahoma"/>
            <family val="2"/>
            <charset val="238"/>
          </rPr>
          <t xml:space="preserve">
Tato procentní hodnota nesmí přesáhnout 50%, tj. musí být 50% a nižší.</t>
        </r>
      </text>
    </comment>
    <comment ref="H312" authorId="0" shapeId="0" xr:uid="{00000000-0006-0000-0100-000013000000}">
      <text>
        <r>
          <rPr>
            <b/>
            <sz val="9"/>
            <color indexed="81"/>
            <rFont val="Tahoma"/>
            <family val="2"/>
            <charset val="238"/>
          </rPr>
          <t>Poznámka:
-Hodnota změny ve vztahu k § 222 odst. 4 ZZVZ</t>
        </r>
        <r>
          <rPr>
            <sz val="9"/>
            <color indexed="81"/>
            <rFont val="Tahoma"/>
            <family val="2"/>
            <charset val="238"/>
          </rPr>
          <t xml:space="preserve">
===
§ 222 odst. (4): 
Za podstatnou změnu závazku ze smlouvy na veřejnou zakázku se nepovažuje změna, která nemění celkovou povahu veřejné zakázky a jejíž hodnota je
a) nižší než finanční limit pro nadlimitní veřejnou zakázku a
b) nižší než
1. 10 % původní hodnoty závazku, nebo
2. 15 % původní hodnoty závazku ze smlouvy na veřejnou zakázku na stavební práce, která není koncesí.
 Pokud bude provedeno více změn, je rozhodný součet hodnot všech těchto změn.
===
-podmínky musí být naplněny kumulativně,
-procentní hodnota nesmí dosáhnout 10% či 15% (tj. bude maximálně 9,999% či 14,999%).</t>
        </r>
      </text>
    </comment>
    <comment ref="J312" authorId="0" shapeId="0" xr:uid="{00000000-0006-0000-0100-000014000000}">
      <text>
        <r>
          <rPr>
            <b/>
            <sz val="9"/>
            <color indexed="81"/>
            <rFont val="Tahoma"/>
            <family val="2"/>
            <charset val="238"/>
          </rPr>
          <t>Poznámka:</t>
        </r>
        <r>
          <rPr>
            <sz val="9"/>
            <color indexed="81"/>
            <rFont val="Tahoma"/>
            <family val="2"/>
            <charset val="238"/>
          </rPr>
          <t xml:space="preserve">
</t>
        </r>
        <r>
          <rPr>
            <b/>
            <sz val="9"/>
            <color indexed="81"/>
            <rFont val="Tahoma"/>
            <family val="2"/>
            <charset val="238"/>
          </rPr>
          <t xml:space="preserve">-Hodnota změny ve vztahu k §222 odst. 5 ZZVZ
===
</t>
        </r>
        <r>
          <rPr>
            <sz val="9"/>
            <color indexed="81"/>
            <rFont val="Tahoma"/>
            <family val="2"/>
            <charset val="238"/>
          </rPr>
          <t>§ 222 odst.</t>
        </r>
        <r>
          <rPr>
            <b/>
            <sz val="9"/>
            <color indexed="81"/>
            <rFont val="Tahoma"/>
            <family val="2"/>
            <charset val="238"/>
          </rPr>
          <t xml:space="preserve"> </t>
        </r>
        <r>
          <rPr>
            <sz val="9"/>
            <color indexed="81"/>
            <rFont val="Tahoma"/>
            <family val="2"/>
            <charset val="238"/>
          </rPr>
          <t>(5):
Za podstatnou změnu závazku ze smlouvy na veřejnou zakázku se nepovažují dodatečné stavební práce, služby nebo dodávky od dodavatele původní veřejné zakázky, které nebyly zahrnuty v původním závazku ze smlouvy na veřejnou zakázku, pokud jsou nezbytné a změna v osobě dodavatele
a) není možná z ekonomických anebo technických důvodů spočívajících zejména v požadavcích na slučitelnost nebo interoperabilitu se stávajícím zařízením, službami nebo instalacemi pořízenými zadavatelem v původním zadávacím řízení,
b) by způsobila zadavateli značné obtíže nebo výrazné zvýšení nákladů.
===
-podmínky musí být naplněny kumulativně.</t>
        </r>
      </text>
    </comment>
    <comment ref="L312" authorId="0" shapeId="0" xr:uid="{00000000-0006-0000-0100-000015000000}">
      <text>
        <r>
          <rPr>
            <b/>
            <sz val="9"/>
            <color indexed="81"/>
            <rFont val="Tahoma"/>
            <family val="2"/>
            <charset val="238"/>
          </rPr>
          <t xml:space="preserve">Poznámka:
-Hodnota změny ve vztahu k §222 odst. 6 ZZVZ
===
</t>
        </r>
        <r>
          <rPr>
            <sz val="9"/>
            <color indexed="81"/>
            <rFont val="Tahoma"/>
            <family val="2"/>
            <charset val="238"/>
          </rPr>
          <t xml:space="preserve">§ 222 odst. (6):
Za podstatnou změnu závazku ze smlouvy na veřejnou zakázku se nepovažuje změna,
a) jejíž potřeba vznikla v důsledku okolností, které zadavatel jednající s náležitou péčí nemohl předvídat,
b) nemění celkovou povahu veřejné zakázky.
===
-podmínky musí být naplněny kumulativně.
</t>
        </r>
      </text>
    </comment>
    <comment ref="H313" authorId="0" shapeId="0" xr:uid="{00000000-0006-0000-0100-000016000000}">
      <text>
        <r>
          <rPr>
            <b/>
            <sz val="9"/>
            <color indexed="81"/>
            <rFont val="Tahoma"/>
            <family val="2"/>
            <charset val="238"/>
          </rPr>
          <t>Poznámka:</t>
        </r>
        <r>
          <rPr>
            <sz val="9"/>
            <color indexed="81"/>
            <rFont val="Tahoma"/>
            <family val="2"/>
            <charset val="238"/>
          </rPr>
          <t xml:space="preserve">
V případě veřejné zakázky (smlouvy) na dodávky či služby musí být tato hodnota  nižší než limit pro nadlimitní veřejnou zakázku ve smyslu ZZVZ.
V případě veřejné zakázky (smlouvy) na stavební práce musí být tato hodnota  nižší než limit pro nadlimitní veřejnou zakázku ve smyslu ZZVZ.</t>
        </r>
      </text>
    </comment>
    <comment ref="N313" authorId="0" shapeId="0" xr:uid="{00000000-0006-0000-0100-000019000000}">
      <text>
        <r>
          <rPr>
            <b/>
            <sz val="9"/>
            <color indexed="81"/>
            <rFont val="Tahoma"/>
            <family val="2"/>
            <charset val="238"/>
          </rPr>
          <t xml:space="preserve">Poznámka:
</t>
        </r>
        <r>
          <rPr>
            <sz val="9"/>
            <color indexed="81"/>
            <rFont val="Tahoma"/>
            <family val="2"/>
            <charset val="238"/>
          </rPr>
          <t xml:space="preserve">Tato procentní hodnota nesmí přesáhnout 30%, tj. musí být 30% a nižší.
</t>
        </r>
      </text>
    </comment>
    <comment ref="H314" authorId="0" shapeId="0" xr:uid="{00000000-0006-0000-0100-00001A000000}">
      <text>
        <r>
          <rPr>
            <b/>
            <sz val="9"/>
            <color indexed="81"/>
            <rFont val="Tahoma"/>
            <family val="2"/>
            <charset val="238"/>
          </rPr>
          <t>Poznámka:</t>
        </r>
        <r>
          <rPr>
            <sz val="9"/>
            <color indexed="81"/>
            <rFont val="Tahoma"/>
            <family val="2"/>
            <charset val="238"/>
          </rPr>
          <t xml:space="preserve">
V případě veřejné zakázky (smlouvy) na dodávky či služby musí být tato procentní hodnota  nižší než 10%, tj. nesmí dosáhnout 10%.
V případě veřejné zakázky (smlouvy) na stavební práce musí být tato procentní hodnota nižší než 15%, tj. nesmí dosáhnout 15%.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Beneš Milan</author>
  </authors>
  <commentList>
    <comment ref="K1" authorId="0" shapeId="0" xr:uid="{72A1FF51-0393-468F-9C5E-864190B40356}">
      <text>
        <r>
          <rPr>
            <b/>
            <sz val="9"/>
            <color indexed="81"/>
            <rFont val="Tahoma"/>
            <family val="2"/>
            <charset val="238"/>
          </rPr>
          <t>Beneš Milan:</t>
        </r>
        <r>
          <rPr>
            <sz val="9"/>
            <color indexed="81"/>
            <rFont val="Tahoma"/>
            <family val="2"/>
            <charset val="238"/>
          </rPr>
          <t xml:space="preserve">
Údaj vstupuje do vzorce, lze jej změnit dle skutečnosti</t>
        </r>
      </text>
    </comment>
    <comment ref="K2" authorId="0" shapeId="0" xr:uid="{EFC94330-E661-4A53-BB3F-D70D970BEC63}">
      <text>
        <r>
          <rPr>
            <b/>
            <sz val="9"/>
            <color indexed="81"/>
            <rFont val="Tahoma"/>
            <family val="2"/>
            <charset val="238"/>
          </rPr>
          <t>Beneš Milan:</t>
        </r>
        <r>
          <rPr>
            <sz val="9"/>
            <color indexed="81"/>
            <rFont val="Tahoma"/>
            <family val="2"/>
            <charset val="238"/>
          </rPr>
          <t xml:space="preserve">
Údaj vstupuje do vzorce, lze jej změnit dle skutečnosti</t>
        </r>
      </text>
    </comment>
  </commentList>
</comments>
</file>

<file path=xl/sharedStrings.xml><?xml version="1.0" encoding="utf-8"?>
<sst xmlns="http://schemas.openxmlformats.org/spreadsheetml/2006/main" count="191" uniqueCount="154">
  <si>
    <t>Popis</t>
  </si>
  <si>
    <t>CELKEM</t>
  </si>
  <si>
    <t>Název veřejné zakázky:</t>
  </si>
  <si>
    <t>Druh veřejné zakázky:</t>
  </si>
  <si>
    <t>Druh veřejné zakázky</t>
  </si>
  <si>
    <t>dodávky</t>
  </si>
  <si>
    <t>služby</t>
  </si>
  <si>
    <t>stavební práce</t>
  </si>
  <si>
    <t>Realizační cena CELKEM vč. změn</t>
  </si>
  <si>
    <t>Dodatek č.</t>
  </si>
  <si>
    <t>Změna č.</t>
  </si>
  <si>
    <t>CELKEM (v %)</t>
  </si>
  <si>
    <t>Dodatek č. 1</t>
  </si>
  <si>
    <t>Dodatek č. 2</t>
  </si>
  <si>
    <t>Dodatek č. 3</t>
  </si>
  <si>
    <t>Dodatek č. 4</t>
  </si>
  <si>
    <t>Dodatek č. 5</t>
  </si>
  <si>
    <t>Dodatek č. 6</t>
  </si>
  <si>
    <t>Dodatek č. 7</t>
  </si>
  <si>
    <t>Dodatek č. 8</t>
  </si>
  <si>
    <t>Dodatek č. 9</t>
  </si>
  <si>
    <t>Dodatek č. 10</t>
  </si>
  <si>
    <t>Dodatek č. 11</t>
  </si>
  <si>
    <t>Dodatek č. 12</t>
  </si>
  <si>
    <t>Dodatek č. 13</t>
  </si>
  <si>
    <t>Dodatek č. 14</t>
  </si>
  <si>
    <t>Dodatek č. 15</t>
  </si>
  <si>
    <t>Celková hodnota změn</t>
  </si>
  <si>
    <r>
      <t xml:space="preserve">Hodnota změny </t>
    </r>
    <r>
      <rPr>
        <sz val="10"/>
        <rFont val="Century Gothic"/>
        <family val="2"/>
        <charset val="238"/>
      </rPr>
      <t>ve vztahu k § 222 odst. 4 ZZVZ</t>
    </r>
  </si>
  <si>
    <r>
      <rPr>
        <b/>
        <sz val="10"/>
        <rFont val="Century Gothic"/>
        <family val="2"/>
        <charset val="238"/>
      </rPr>
      <t>Hodnota změny</t>
    </r>
    <r>
      <rPr>
        <sz val="10"/>
        <rFont val="Century Gothic"/>
        <family val="2"/>
        <charset val="238"/>
      </rPr>
      <t xml:space="preserve"> ve vztahu k §222 odst. 5 ZZVZ</t>
    </r>
  </si>
  <si>
    <r>
      <rPr>
        <b/>
        <sz val="10"/>
        <rFont val="Century Gothic"/>
        <family val="2"/>
        <charset val="238"/>
      </rPr>
      <t>Hodnota změny</t>
    </r>
    <r>
      <rPr>
        <sz val="10"/>
        <rFont val="Century Gothic"/>
        <family val="2"/>
        <charset val="238"/>
      </rPr>
      <t xml:space="preserve"> ve vztahu k §222 odst. 6 ZZVZ
</t>
    </r>
  </si>
  <si>
    <r>
      <rPr>
        <sz val="10"/>
        <rFont val="Century Gothic"/>
        <family val="2"/>
        <charset val="238"/>
      </rPr>
      <t xml:space="preserve">Cenový </t>
    </r>
    <r>
      <rPr>
        <b/>
        <sz val="10"/>
        <rFont val="Century Gothic"/>
        <family val="2"/>
        <charset val="238"/>
      </rPr>
      <t xml:space="preserve">nárůst související se změnou 
</t>
    </r>
    <r>
      <rPr>
        <sz val="10"/>
        <rFont val="Century Gothic"/>
        <family val="2"/>
        <charset val="238"/>
      </rPr>
      <t>podle §222 odst. 5 a 6 ZZVZ</t>
    </r>
    <r>
      <rPr>
        <b/>
        <sz val="10"/>
        <rFont val="Century Gothic"/>
        <family val="2"/>
        <charset val="238"/>
      </rPr>
      <t xml:space="preserve"> </t>
    </r>
    <r>
      <rPr>
        <sz val="10"/>
        <rFont val="Century Gothic"/>
        <family val="2"/>
        <charset val="238"/>
      </rPr>
      <t>(ve smyslu ust. § 222odst. 9)</t>
    </r>
  </si>
  <si>
    <t>Původní smlouva</t>
  </si>
  <si>
    <t>Název akce:</t>
  </si>
  <si>
    <r>
      <t xml:space="preserve">Hodnota změny
</t>
    </r>
    <r>
      <rPr>
        <b/>
        <sz val="10"/>
        <rFont val="Century Gothic"/>
        <family val="2"/>
        <charset val="238"/>
      </rPr>
      <t>(§222 odst. 4 ZZVZ)</t>
    </r>
    <r>
      <rPr>
        <sz val="10"/>
        <rFont val="Century Gothic"/>
        <family val="2"/>
        <charset val="238"/>
      </rPr>
      <t xml:space="preserve">
</t>
    </r>
    <r>
      <rPr>
        <b/>
        <sz val="25"/>
        <color indexed="10"/>
        <rFont val="Century Gothic"/>
        <family val="2"/>
        <charset val="238"/>
      </rPr>
      <t>-</t>
    </r>
  </si>
  <si>
    <r>
      <t xml:space="preserve">Hodnota změny
</t>
    </r>
    <r>
      <rPr>
        <b/>
        <sz val="10"/>
        <rFont val="Century Gothic"/>
        <family val="2"/>
        <charset val="238"/>
      </rPr>
      <t>(§222 odst. 4 ZZVZ)</t>
    </r>
    <r>
      <rPr>
        <sz val="10"/>
        <rFont val="Century Gothic"/>
        <family val="2"/>
        <charset val="238"/>
      </rPr>
      <t xml:space="preserve">
</t>
    </r>
    <r>
      <rPr>
        <b/>
        <sz val="25"/>
        <rFont val="Century Gothic"/>
        <family val="2"/>
        <charset val="238"/>
      </rPr>
      <t>+</t>
    </r>
  </si>
  <si>
    <r>
      <t xml:space="preserve">Hodnota změny
</t>
    </r>
    <r>
      <rPr>
        <b/>
        <sz val="10"/>
        <rFont val="Century Gothic"/>
        <family val="2"/>
        <charset val="238"/>
      </rPr>
      <t>(§222 odst. 5 ZZVZ)</t>
    </r>
    <r>
      <rPr>
        <sz val="10"/>
        <rFont val="Century Gothic"/>
        <family val="2"/>
        <charset val="238"/>
      </rPr>
      <t xml:space="preserve">
</t>
    </r>
    <r>
      <rPr>
        <b/>
        <sz val="25"/>
        <color indexed="10"/>
        <rFont val="Century Gothic"/>
        <family val="2"/>
        <charset val="238"/>
      </rPr>
      <t>-</t>
    </r>
  </si>
  <si>
    <r>
      <t xml:space="preserve">Hodnota změny
</t>
    </r>
    <r>
      <rPr>
        <b/>
        <sz val="10"/>
        <rFont val="Century Gothic"/>
        <family val="2"/>
        <charset val="238"/>
      </rPr>
      <t>(§222 odst. 5 ZZVZ)</t>
    </r>
    <r>
      <rPr>
        <sz val="10"/>
        <rFont val="Century Gothic"/>
        <family val="2"/>
        <charset val="238"/>
      </rPr>
      <t xml:space="preserve">
</t>
    </r>
    <r>
      <rPr>
        <b/>
        <sz val="25"/>
        <rFont val="Century Gothic"/>
        <family val="2"/>
        <charset val="238"/>
      </rPr>
      <t>+</t>
    </r>
  </si>
  <si>
    <r>
      <t xml:space="preserve">Hodnota změny
</t>
    </r>
    <r>
      <rPr>
        <b/>
        <sz val="10"/>
        <rFont val="Century Gothic"/>
        <family val="2"/>
        <charset val="238"/>
      </rPr>
      <t xml:space="preserve">(§222 odst. 6 ZZVZ)
</t>
    </r>
    <r>
      <rPr>
        <b/>
        <sz val="25"/>
        <color indexed="10"/>
        <rFont val="Century Gothic"/>
        <family val="2"/>
        <charset val="238"/>
      </rPr>
      <t>-</t>
    </r>
  </si>
  <si>
    <r>
      <t xml:space="preserve">Hodnota změny
</t>
    </r>
    <r>
      <rPr>
        <b/>
        <sz val="10"/>
        <rFont val="Century Gothic"/>
        <family val="2"/>
        <charset val="238"/>
      </rPr>
      <t xml:space="preserve">(§222 odst. 6 ZZVZ)
</t>
    </r>
    <r>
      <rPr>
        <b/>
        <sz val="25"/>
        <rFont val="Century Gothic"/>
        <family val="2"/>
        <charset val="238"/>
      </rPr>
      <t>+</t>
    </r>
  </si>
  <si>
    <r>
      <t xml:space="preserve">Hodnota změny
</t>
    </r>
    <r>
      <rPr>
        <b/>
        <sz val="10"/>
        <rFont val="Century Gothic"/>
        <family val="2"/>
        <charset val="238"/>
      </rPr>
      <t xml:space="preserve">(§222 odst. 7 ZZVZ)
</t>
    </r>
    <r>
      <rPr>
        <b/>
        <sz val="25"/>
        <color indexed="10"/>
        <rFont val="Century Gothic"/>
        <family val="2"/>
        <charset val="238"/>
      </rPr>
      <t>-</t>
    </r>
  </si>
  <si>
    <r>
      <t xml:space="preserve">Hodnota změny
</t>
    </r>
    <r>
      <rPr>
        <b/>
        <sz val="10"/>
        <rFont val="Century Gothic"/>
        <family val="2"/>
        <charset val="238"/>
      </rPr>
      <t xml:space="preserve">(§222 odst. 7 ZZVZ) 
</t>
    </r>
    <r>
      <rPr>
        <b/>
        <sz val="25"/>
        <rFont val="Century Gothic"/>
        <family val="2"/>
        <charset val="238"/>
      </rPr>
      <t>+</t>
    </r>
  </si>
  <si>
    <t>Souhrnný přehled celkové ceny včetně změn</t>
  </si>
  <si>
    <r>
      <rPr>
        <b/>
        <sz val="10"/>
        <rFont val="Century Gothic"/>
        <family val="2"/>
        <charset val="238"/>
      </rPr>
      <t>Hodnota změny</t>
    </r>
    <r>
      <rPr>
        <sz val="10"/>
        <rFont val="Century Gothic"/>
        <family val="2"/>
        <charset val="238"/>
      </rPr>
      <t xml:space="preserve"> 
ve vztahu k §222 odst. 5 ZZVZ</t>
    </r>
  </si>
  <si>
    <r>
      <t xml:space="preserve">Hodnota změny 
</t>
    </r>
    <r>
      <rPr>
        <sz val="10"/>
        <rFont val="Century Gothic"/>
        <family val="2"/>
        <charset val="238"/>
      </rPr>
      <t>ve vztahu k § 222 odst. 4 ZZVZ</t>
    </r>
  </si>
  <si>
    <t>1)</t>
  </si>
  <si>
    <t>2)</t>
  </si>
  <si>
    <t>3)</t>
  </si>
  <si>
    <t>a)</t>
  </si>
  <si>
    <t>b)</t>
  </si>
  <si>
    <t>c)</t>
  </si>
  <si>
    <t>d)</t>
  </si>
  <si>
    <t>e)</t>
  </si>
  <si>
    <t xml:space="preserve">Tento soubor obsahuje dva listy s názvy "Instrukce" a "Přehled změn a dodatků" (viz níže). </t>
  </si>
  <si>
    <t>doplňují se žlutě podbarvená pole; tato pole po výběru zobrací nápovědu,</t>
  </si>
  <si>
    <t>u buněk označených v pravém horním rohu červeným trojúhelníkem jsou uvedeny poznámky, komentáře či bližší upřesnění,</t>
  </si>
  <si>
    <t>částky budou zadávány v Kč bez daně z přidané hodnoty (DPH),</t>
  </si>
  <si>
    <t>ostatní pole neslouží k doplnění (jsou doplňována automaticky, je-li to pro dané pole relevantní),</t>
  </si>
  <si>
    <t>Úvodní informace k tomuto dokumentu</t>
  </si>
  <si>
    <t>4)</t>
  </si>
  <si>
    <t>Identifikační č. akce EDS/SMVS:</t>
  </si>
  <si>
    <t>f)</t>
  </si>
  <si>
    <t>Verze dokumentu:</t>
  </si>
  <si>
    <t>Instrukce pro doplňování Přehledu změn a dodatků (dále jen "Přehled"):</t>
  </si>
  <si>
    <t>g)</t>
  </si>
  <si>
    <t>Změny oproti předchozí verzi:</t>
  </si>
  <si>
    <t xml:space="preserve"> - upraveny nesrovnalosti v komentářích k ust. § 222 odst. 5 a 6 ZZVZ (buňky I6 až L6)</t>
  </si>
  <si>
    <t xml:space="preserve"> - upraven vzorec pro výpočet celkového cenového nárůstu ve smyslu ust. § 222 odst. 9 ZZVZ (tabulka nepočítala validně pokud byly vícepráce a méněpráce na různých řádcích - původně bylo předpokládáno, že jsou změny činěny v rámci jednoho ZL)</t>
  </si>
  <si>
    <t>Historie změn:</t>
  </si>
  <si>
    <t>v1.02</t>
  </si>
  <si>
    <t xml:space="preserve"> - upraveno zaokrouhlování v (původní) buňce G23  tak, aby byla zobrazovaná hodnota co nejblíže k 15% (původně i přesto, že byl výpočet do 15%, např. 14,99%, zaokrouhloval vzorec na 15%, což mohlo být matoucí)</t>
  </si>
  <si>
    <t xml:space="preserve"> - upraven překlep v komentáři k buňce G23 (oprava číslovky pro "stavební práce" z 10% na 15%)</t>
  </si>
  <si>
    <t xml:space="preserve"> - upravena struktura souhrnu změn v buňkách G22:N23 tak, aby byl pro větší přehlednost rovněž zohledněn rovněž limit pro nadlimitní veřejnou zakázku</t>
  </si>
  <si>
    <r>
      <t xml:space="preserve">ZŮSTATEK
Hodnota změny
</t>
    </r>
    <r>
      <rPr>
        <sz val="10"/>
        <rFont val="Century Gothic"/>
        <family val="2"/>
        <charset val="238"/>
      </rPr>
      <t>ve vztahu k § 222 odst. 4 ZZVZ</t>
    </r>
  </si>
  <si>
    <r>
      <t>ZŮSTATEK</t>
    </r>
    <r>
      <rPr>
        <sz val="10"/>
        <rFont val="Century Gothic"/>
        <family val="2"/>
        <charset val="238"/>
      </rPr>
      <t xml:space="preserve">
Cenový </t>
    </r>
    <r>
      <rPr>
        <b/>
        <sz val="10"/>
        <rFont val="Century Gothic"/>
        <family val="2"/>
        <charset val="238"/>
      </rPr>
      <t xml:space="preserve">nárůst související se změnou 
</t>
    </r>
    <r>
      <rPr>
        <sz val="10"/>
        <rFont val="Century Gothic"/>
        <family val="2"/>
        <charset val="238"/>
      </rPr>
      <t>podle §222 odst. 5 a 6 ZZVZ</t>
    </r>
    <r>
      <rPr>
        <b/>
        <sz val="10"/>
        <rFont val="Century Gothic"/>
        <family val="2"/>
        <charset val="238"/>
      </rPr>
      <t xml:space="preserve"> </t>
    </r>
    <r>
      <rPr>
        <sz val="10"/>
        <rFont val="Century Gothic"/>
        <family val="2"/>
        <charset val="238"/>
      </rPr>
      <t>(ve smyslu ust. § 222odst. 9)</t>
    </r>
  </si>
  <si>
    <t>v1.03</t>
  </si>
  <si>
    <t xml:space="preserve"> - upraveno chybné počítání v rámci vzorce ve sloupci pod R6</t>
  </si>
  <si>
    <t xml:space="preserve"> - doplněna tabulka zůstatků - pole P22 - W24</t>
  </si>
  <si>
    <t>Předpokládaná hodnota veřejné zakázky (bez DPH):</t>
  </si>
  <si>
    <r>
      <t xml:space="preserve">Předpokládaná hodnota vyhrazené změny dle § 100 odst. 3 ZZVZ (bez DPH), </t>
    </r>
    <r>
      <rPr>
        <sz val="10"/>
        <rFont val="Century Gothic"/>
        <family val="2"/>
        <charset val="238"/>
      </rPr>
      <t>byl-li postup v zadávacích podmínkách uplatněn</t>
    </r>
    <r>
      <rPr>
        <b/>
        <sz val="10"/>
        <rFont val="Century Gothic"/>
        <family val="2"/>
        <charset val="238"/>
      </rPr>
      <t>:</t>
    </r>
  </si>
  <si>
    <r>
      <t xml:space="preserve">Hodnota změny
</t>
    </r>
    <r>
      <rPr>
        <b/>
        <sz val="10"/>
        <rFont val="Century Gothic"/>
        <family val="2"/>
        <charset val="238"/>
      </rPr>
      <t>(opční právo)</t>
    </r>
    <r>
      <rPr>
        <sz val="10"/>
        <rFont val="Century Gothic"/>
        <family val="2"/>
        <charset val="238"/>
      </rPr>
      <t xml:space="preserve">
</t>
    </r>
    <r>
      <rPr>
        <b/>
        <sz val="25"/>
        <rFont val="Century Gothic"/>
        <family val="2"/>
        <charset val="238"/>
      </rPr>
      <t>+</t>
    </r>
  </si>
  <si>
    <t>Hodnota změny 
opčního práva</t>
  </si>
  <si>
    <t>ZŮSTATEK
Hodnota změny 
opčního práva</t>
  </si>
  <si>
    <t>v1.04</t>
  </si>
  <si>
    <t xml:space="preserve"> - odstraněno zohlednění podmínek ve vztahu k ZVZ (akce dle ZVZ se již téměř neobjevují - lze případně užít starší verzi přílohy)</t>
  </si>
  <si>
    <t xml:space="preserve"> - nově doplněn přehled ve vztahu k užití "opčního práva" ve smyslu § 100 odst. 3 ZZVZ - tabulka byla patřičně upravena</t>
  </si>
  <si>
    <t>Režim zadání:</t>
  </si>
  <si>
    <t>Režim zadání</t>
  </si>
  <si>
    <t>VZMR (mimo režim ZZVZ)</t>
  </si>
  <si>
    <t>podlimitní režim</t>
  </si>
  <si>
    <t>nadlimitní režim</t>
  </si>
  <si>
    <t>Dodatek č. 16</t>
  </si>
  <si>
    <t>Dodatek č. 17</t>
  </si>
  <si>
    <t>Dodatek č. 18</t>
  </si>
  <si>
    <t>Dodatek č. 19</t>
  </si>
  <si>
    <t>Dodatek č. 20</t>
  </si>
  <si>
    <t>Dodatek č. 21</t>
  </si>
  <si>
    <t>Dodatek č. 22</t>
  </si>
  <si>
    <t>Dodatek č. 23</t>
  </si>
  <si>
    <t>Dodatek č. 24</t>
  </si>
  <si>
    <t>Dodatek č. 25</t>
  </si>
  <si>
    <t>Dodatek č. 26</t>
  </si>
  <si>
    <t>Dodatek č. 27</t>
  </si>
  <si>
    <t>Dodatek č. 28</t>
  </si>
  <si>
    <t>Dodatek č. 29</t>
  </si>
  <si>
    <t>Dodatek č. 30</t>
  </si>
  <si>
    <t>4</t>
  </si>
  <si>
    <t>5</t>
  </si>
  <si>
    <t>6</t>
  </si>
  <si>
    <t>pro účely celkového nárůstu</t>
  </si>
  <si>
    <t>pro účely výpočtu změn</t>
  </si>
  <si>
    <t>Názvy</t>
  </si>
  <si>
    <t>hranice limitu</t>
  </si>
  <si>
    <t>abs. hodnota změn odst. 4</t>
  </si>
  <si>
    <t>abs. hodnota změn odst. 5</t>
  </si>
  <si>
    <t>abs. hodnota změn odst. 6</t>
  </si>
  <si>
    <t>čistá hodnota změn (navýšení) 5+6</t>
  </si>
  <si>
    <t>hranice limitu - odkaz na dodatek</t>
  </si>
  <si>
    <t>Cena sjednaná ve smlouvě (bez DPH; původní hodnota závazku):</t>
  </si>
  <si>
    <t xml:space="preserve"> - nově doplněna funkčnost pro případ aplikace změn ve smyslu ZZVZ ve vztahu VZMR</t>
  </si>
  <si>
    <t xml:space="preserve"> - drobné úpravy názvosloví a textů komentářů</t>
  </si>
  <si>
    <t>Výchozí hodnota závazku (bez DPH) relevantní
pro posouzení změny dle ZZVZ v případě VZMR:</t>
  </si>
  <si>
    <t>Chybová hláška</t>
  </si>
  <si>
    <t>Cena (bez DPH)</t>
  </si>
  <si>
    <t>Poznámka:</t>
  </si>
  <si>
    <t>zadejte data</t>
  </si>
  <si>
    <t>vzorce -bílý text</t>
  </si>
  <si>
    <t xml:space="preserve"> - možnost evidovat informace ke 30 dodatkům (navýšeno z 15)</t>
  </si>
  <si>
    <t>Finanční limit pro nadlimitní režim dle nařízení vlády ve smyslu§ 25 ZZVZ:</t>
  </si>
  <si>
    <t>hranice pro VZMR</t>
  </si>
  <si>
    <t>bez dodatku</t>
  </si>
  <si>
    <t>Pole která jsou takto podbarvená  značí postup ve VZMR (neaplikuje se postup změn dle ZZVZ)</t>
  </si>
  <si>
    <t>Tabulka určená k doplnění je obsahem listu Přehled změn a dodatků. Tabulka vychází ze zákona č. 134/2016 Sb., o zadávání veřejných zakázek, ve znění pozdějších předpisů (dále jen "ZZVZ").</t>
  </si>
  <si>
    <t>1.06</t>
  </si>
  <si>
    <t xml:space="preserve">Ing. Milan Beneš, Ministerstvo kultury </t>
  </si>
  <si>
    <t>milan.benes@mkcr.cz</t>
  </si>
  <si>
    <t>tel: 723 213 742</t>
  </si>
  <si>
    <t>z toho vlastní prostředky</t>
  </si>
  <si>
    <t>z toho cizí prostředky
(SMVS, EU apod.)</t>
  </si>
  <si>
    <r>
      <rPr>
        <b/>
        <sz val="10"/>
        <rFont val="Century Gothic"/>
        <family val="2"/>
        <charset val="238"/>
      </rPr>
      <t>Hodnota a míra zapojení cizích prostředků</t>
    </r>
    <r>
      <rPr>
        <sz val="10"/>
        <rFont val="Century Gothic"/>
        <family val="2"/>
        <charset val="238"/>
      </rPr>
      <t xml:space="preserve"> (SMVS, EU apod.)</t>
    </r>
  </si>
  <si>
    <t>Skutečná hranice pro VZMR dle ZZVZ</t>
  </si>
  <si>
    <t>služby, dodávky</t>
  </si>
  <si>
    <r>
      <t xml:space="preserve">Stručný popis změn
</t>
    </r>
    <r>
      <rPr>
        <sz val="10"/>
        <rFont val="Century Gothic"/>
        <family val="2"/>
        <charset val="238"/>
      </rPr>
      <t>(příp. jiná identifikace změnového listu)</t>
    </r>
  </si>
  <si>
    <t>v1.05</t>
  </si>
  <si>
    <t xml:space="preserve"> - odstraněny komentáře ve vztahu k některým limitům § 222 odst. 5 a 6 ZZVZ (odstranění 50% hranice - viz novela ZZVZ 7/2023)</t>
  </si>
  <si>
    <r>
      <t>pokud bude Přehled předkládán prvně, budou v něm obsaženy aktuální (výchozí) informace o změnách a dodatcích k</t>
    </r>
    <r>
      <rPr>
        <sz val="10"/>
        <rFont val="Calibri"/>
        <family val="2"/>
        <charset val="238"/>
      </rPr>
      <t> </t>
    </r>
    <r>
      <rPr>
        <sz val="10"/>
        <rFont val="Century Gothic"/>
        <family val="2"/>
        <charset val="238"/>
      </rPr>
      <t>dotčené akci (veřejné zakázky). Pokud následně vyvstane potřeba předložit upravený Přehled, bude tento vycházet z</t>
    </r>
    <r>
      <rPr>
        <sz val="10"/>
        <rFont val="Calibri"/>
        <family val="2"/>
        <charset val="238"/>
      </rPr>
      <t> </t>
    </r>
    <r>
      <rPr>
        <sz val="10"/>
        <rFont val="Century Gothic"/>
        <family val="2"/>
        <charset val="238"/>
      </rPr>
      <t>předchozího Přehledu, přičemž bude doplněn o nové informace (tj. bude se jednat o aktualizovaný Přehled).</t>
    </r>
  </si>
  <si>
    <r>
      <t xml:space="preserve">finanční částky ve sloupci hodnot budou počítány </t>
    </r>
    <r>
      <rPr>
        <b/>
        <sz val="10"/>
        <rFont val="Century Gothic"/>
        <family val="2"/>
        <charset val="238"/>
      </rPr>
      <t>v Kč bez DPH s přesností na 2 desetinná místa.</t>
    </r>
  </si>
  <si>
    <t>Přehled změn a dodatků zasílá příjemce dotace v souladu se stanoveným příkazem ředitele OIVZ (tj. elektronicky).</t>
  </si>
  <si>
    <r>
      <rPr>
        <b/>
        <sz val="10"/>
        <rFont val="Century Gothic"/>
        <family val="2"/>
        <charset val="238"/>
      </rPr>
      <t>Hodnota změny</t>
    </r>
    <r>
      <rPr>
        <sz val="10"/>
        <rFont val="Century Gothic"/>
        <family val="2"/>
        <charset val="238"/>
      </rPr>
      <t xml:space="preserve"> 
ve vztahu k §222 odst. 6 ZZVZ</t>
    </r>
  </si>
  <si>
    <r>
      <rPr>
        <sz val="10"/>
        <rFont val="Century Gothic"/>
        <family val="2"/>
        <charset val="238"/>
      </rPr>
      <t xml:space="preserve">Cenový </t>
    </r>
    <r>
      <rPr>
        <b/>
        <sz val="10"/>
        <rFont val="Century Gothic"/>
        <family val="2"/>
        <charset val="238"/>
      </rPr>
      <t xml:space="preserve">nárůst související se změnou 
</t>
    </r>
    <r>
      <rPr>
        <sz val="10"/>
        <rFont val="Century Gothic"/>
        <family val="2"/>
        <charset val="238"/>
      </rPr>
      <t>podle §222 odst. 5 a 6 ZZVZ</t>
    </r>
    <r>
      <rPr>
        <b/>
        <sz val="10"/>
        <rFont val="Century Gothic"/>
        <family val="2"/>
        <charset val="238"/>
      </rPr>
      <t xml:space="preserve"> </t>
    </r>
    <r>
      <rPr>
        <sz val="10"/>
        <rFont val="Century Gothic"/>
        <family val="2"/>
        <charset val="238"/>
      </rPr>
      <t>(ve smyslu ust. § 222 odst. 9 ZZVZ)</t>
    </r>
  </si>
  <si>
    <t xml:space="preserve"> - odstraněna makra obsažená v dokumentu (z toho důvodu změna formátování tabulek - zejm. přepracování řádků a jejich seskupení)</t>
  </si>
  <si>
    <t xml:space="preserve"> - přidána možnost uvést informace o použitých zdrojích (vlastní a cizí zdroje)</t>
  </si>
  <si>
    <t>Vzor vyhotovil:</t>
  </si>
  <si>
    <r>
      <t>není umožněno tabulku měnit (např. vkládat nové řádky, sloupce, používat seskupení) z důvodu zachování nastaveného formátování, v</t>
    </r>
    <r>
      <rPr>
        <b/>
        <sz val="10"/>
        <rFont val="Calibri"/>
        <family val="2"/>
        <charset val="238"/>
      </rPr>
      <t> </t>
    </r>
    <r>
      <rPr>
        <b/>
        <sz val="10"/>
        <rFont val="Century Gothic"/>
        <family val="2"/>
        <charset val="238"/>
      </rPr>
      <t>případě potřeby úpravy tabulky kontaktujte příslušného řešitele,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</si>
</sst>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00_ ;\-#,##0.00\ "/>
    <numFmt numFmtId="165" formatCode="0.0000000000%"/>
    <numFmt numFmtId="166" formatCode="#,##0.00\ &quot;Kč&quot;"/>
  </numFmts>
  <fonts count="39" x14ac:knownFonts="1">
    <font>
      <sz val="10"/>
      <name val="Arial"/>
      <charset val="238"/>
    </font>
    <font>
      <sz val="10"/>
      <name val="Arial"/>
      <family val="2"/>
      <charset val="238"/>
    </font>
    <font>
      <sz val="9"/>
      <name val="Arial CE"/>
      <family val="2"/>
      <charset val="238"/>
    </font>
    <font>
      <sz val="10"/>
      <name val="Arial CE"/>
      <charset val="238"/>
    </font>
    <font>
      <b/>
      <sz val="10"/>
      <name val="Century Gothic"/>
      <family val="2"/>
      <charset val="238"/>
    </font>
    <font>
      <sz val="10"/>
      <name val="Century Gothic"/>
      <family val="2"/>
      <charset val="238"/>
    </font>
    <font>
      <b/>
      <sz val="9"/>
      <color indexed="81"/>
      <name val="Tahoma"/>
      <family val="2"/>
      <charset val="238"/>
    </font>
    <font>
      <sz val="9"/>
      <color indexed="81"/>
      <name val="Tahoma"/>
      <family val="2"/>
      <charset val="238"/>
    </font>
    <font>
      <b/>
      <u/>
      <sz val="9"/>
      <color indexed="81"/>
      <name val="Tahoma"/>
      <family val="2"/>
      <charset val="238"/>
    </font>
    <font>
      <b/>
      <sz val="25"/>
      <color indexed="10"/>
      <name val="Century Gothic"/>
      <family val="2"/>
      <charset val="238"/>
    </font>
    <font>
      <b/>
      <sz val="25"/>
      <name val="Century Gothic"/>
      <family val="2"/>
      <charset val="238"/>
    </font>
    <font>
      <b/>
      <sz val="15"/>
      <name val="Century Gothic"/>
      <family val="2"/>
      <charset val="238"/>
    </font>
    <font>
      <sz val="10"/>
      <color theme="0"/>
      <name val="Century Gothic"/>
      <family val="2"/>
      <charset val="238"/>
    </font>
    <font>
      <sz val="10"/>
      <color rgb="FFFF0000"/>
      <name val="Century Gothic"/>
      <family val="2"/>
      <charset val="238"/>
    </font>
    <font>
      <sz val="10"/>
      <color theme="1"/>
      <name val="Century Gothic"/>
      <family val="2"/>
      <charset val="238"/>
    </font>
    <font>
      <b/>
      <sz val="10"/>
      <color theme="1"/>
      <name val="Century Gothic"/>
      <family val="2"/>
      <charset val="238"/>
    </font>
    <font>
      <b/>
      <sz val="10"/>
      <color rgb="FFFF0000"/>
      <name val="Century Gothic"/>
      <family val="2"/>
      <charset val="238"/>
    </font>
    <font>
      <b/>
      <sz val="20"/>
      <name val="Century Gothic"/>
      <family val="2"/>
      <charset val="238"/>
    </font>
    <font>
      <sz val="10"/>
      <color theme="0" tint="-0.14999847407452621"/>
      <name val="Century Gothic"/>
      <family val="2"/>
      <charset val="238"/>
    </font>
    <font>
      <b/>
      <sz val="10"/>
      <color theme="0" tint="-0.14999847407452621"/>
      <name val="Century Gothic"/>
      <family val="2"/>
      <charset val="238"/>
    </font>
    <font>
      <b/>
      <sz val="8"/>
      <name val="Century Gothic"/>
      <family val="2"/>
      <charset val="238"/>
    </font>
    <font>
      <sz val="8"/>
      <name val="Century Gothic"/>
      <family val="2"/>
      <charset val="238"/>
    </font>
    <font>
      <sz val="10"/>
      <color theme="5" tint="-0.249977111117893"/>
      <name val="Century Gothic"/>
      <family val="2"/>
      <charset val="238"/>
    </font>
    <font>
      <sz val="10"/>
      <color theme="0" tint="-0.249977111117893"/>
      <name val="Arial"/>
      <family val="2"/>
      <charset val="238"/>
    </font>
    <font>
      <sz val="10"/>
      <color theme="0" tint="-0.249977111117893"/>
      <name val="Century Gothic"/>
      <family val="2"/>
      <charset val="238"/>
    </font>
    <font>
      <b/>
      <sz val="10"/>
      <color theme="0" tint="-0.249977111117893"/>
      <name val="Century Gothic"/>
      <family val="2"/>
      <charset val="238"/>
    </font>
    <font>
      <b/>
      <sz val="10"/>
      <color theme="0"/>
      <name val="Century Gothic"/>
      <family val="2"/>
      <charset val="238"/>
    </font>
    <font>
      <i/>
      <sz val="10"/>
      <name val="Century Gothic"/>
      <family val="2"/>
      <charset val="238"/>
    </font>
    <font>
      <u/>
      <sz val="10"/>
      <color theme="10"/>
      <name val="Arial"/>
      <family val="2"/>
      <charset val="238"/>
    </font>
    <font>
      <sz val="8"/>
      <name val="Arial"/>
      <family val="2"/>
      <charset val="238"/>
    </font>
    <font>
      <u/>
      <sz val="8"/>
      <color theme="10"/>
      <name val="Century Gothic"/>
      <family val="2"/>
      <charset val="238"/>
    </font>
    <font>
      <b/>
      <sz val="10"/>
      <name val="Century Gothic"/>
    </font>
    <font>
      <b/>
      <sz val="11"/>
      <name val="Calibri"/>
      <family val="2"/>
      <charset val="238"/>
      <scheme val="minor"/>
    </font>
    <font>
      <b/>
      <sz val="10"/>
      <name val="Arial"/>
      <family val="2"/>
      <charset val="238"/>
    </font>
    <font>
      <sz val="10"/>
      <name val="Calibri"/>
      <family val="2"/>
      <charset val="238"/>
    </font>
    <font>
      <b/>
      <sz val="10"/>
      <color rgb="FF00B050"/>
      <name val="Century Gothic"/>
      <family val="2"/>
      <charset val="238"/>
    </font>
    <font>
      <sz val="10"/>
      <color rgb="FF00B050"/>
      <name val="Century Gothic"/>
      <family val="2"/>
      <charset val="238"/>
    </font>
    <font>
      <sz val="10"/>
      <color rgb="FF00B050"/>
      <name val="Arial"/>
      <family val="2"/>
      <charset val="238"/>
    </font>
    <font>
      <b/>
      <sz val="10"/>
      <name val="Calibri"/>
      <family val="2"/>
      <charset val="238"/>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lightGray">
        <fgColor theme="0" tint="-0.499984740745262"/>
        <bgColor theme="0" tint="-0.14996795556505021"/>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rgb="FF000000"/>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0" fontId="2" fillId="0" borderId="1">
      <alignment horizontal="left"/>
    </xf>
    <xf numFmtId="9" fontId="1" fillId="0" borderId="0" applyFont="0" applyFill="0" applyBorder="0" applyAlignment="0" applyProtection="0"/>
    <xf numFmtId="0" fontId="3" fillId="0" borderId="1">
      <alignment horizontal="center" vertical="center"/>
      <protection locked="0"/>
    </xf>
    <xf numFmtId="0" fontId="28" fillId="0" borderId="0" applyNumberFormat="0" applyFill="0" applyBorder="0" applyAlignment="0" applyProtection="0"/>
  </cellStyleXfs>
  <cellXfs count="370">
    <xf numFmtId="0" fontId="0" fillId="0" borderId="0" xfId="0"/>
    <xf numFmtId="3" fontId="12" fillId="0" borderId="0" xfId="2" applyNumberFormat="1" applyFont="1" applyFill="1" applyBorder="1" applyAlignment="1" applyProtection="1">
      <alignment horizontal="center" vertical="center" wrapText="1"/>
    </xf>
    <xf numFmtId="3" fontId="4" fillId="2" borderId="2" xfId="2" quotePrefix="1" applyNumberFormat="1" applyFont="1" applyFill="1" applyBorder="1" applyAlignment="1" applyProtection="1">
      <alignment horizontal="center" vertical="center" shrinkToFit="1"/>
      <protection locked="0"/>
    </xf>
    <xf numFmtId="3" fontId="4" fillId="2" borderId="3" xfId="2" applyNumberFormat="1" applyFont="1" applyFill="1" applyBorder="1" applyAlignment="1" applyProtection="1">
      <alignment horizontal="center" vertical="center" shrinkToFit="1"/>
      <protection locked="0"/>
    </xf>
    <xf numFmtId="49" fontId="4" fillId="2" borderId="3" xfId="2" applyNumberFormat="1" applyFont="1" applyFill="1" applyBorder="1" applyAlignment="1" applyProtection="1">
      <alignment horizontal="left" vertical="center" wrapText="1"/>
      <protection locked="0"/>
    </xf>
    <xf numFmtId="164" fontId="13" fillId="2" borderId="6" xfId="1" applyNumberFormat="1" applyFont="1" applyFill="1" applyBorder="1" applyAlignment="1" applyProtection="1">
      <alignment horizontal="right" vertical="center" shrinkToFit="1"/>
      <protection locked="0"/>
    </xf>
    <xf numFmtId="164" fontId="5" fillId="2" borderId="6" xfId="1" applyNumberFormat="1" applyFont="1" applyFill="1" applyBorder="1" applyAlignment="1" applyProtection="1">
      <alignment horizontal="right" vertical="center" shrinkToFit="1"/>
      <protection locked="0"/>
    </xf>
    <xf numFmtId="164" fontId="13" fillId="2" borderId="3" xfId="1" applyNumberFormat="1" applyFont="1" applyFill="1" applyBorder="1" applyAlignment="1" applyProtection="1">
      <alignment horizontal="right" vertical="center" shrinkToFit="1"/>
      <protection locked="0"/>
    </xf>
    <xf numFmtId="164" fontId="5" fillId="2" borderId="3" xfId="1" applyNumberFormat="1" applyFont="1" applyFill="1" applyBorder="1" applyAlignment="1" applyProtection="1">
      <alignment horizontal="right" vertical="center" shrinkToFit="1"/>
      <protection locked="0"/>
    </xf>
    <xf numFmtId="164" fontId="5" fillId="2" borderId="9" xfId="1" applyNumberFormat="1" applyFont="1" applyFill="1" applyBorder="1" applyAlignment="1" applyProtection="1">
      <alignment horizontal="right" vertical="center" shrinkToFit="1"/>
      <protection locked="0"/>
    </xf>
    <xf numFmtId="164" fontId="5" fillId="2" borderId="4" xfId="1" applyNumberFormat="1" applyFont="1" applyFill="1" applyBorder="1" applyAlignment="1" applyProtection="1">
      <alignment horizontal="right" vertical="center" shrinkToFit="1"/>
      <protection locked="0"/>
    </xf>
    <xf numFmtId="3" fontId="12" fillId="0" borderId="0" xfId="2" applyNumberFormat="1" applyFont="1" applyFill="1" applyBorder="1" applyAlignment="1" applyProtection="1">
      <alignment horizontal="right" vertical="center"/>
    </xf>
    <xf numFmtId="164" fontId="14" fillId="2" borderId="6" xfId="1" applyNumberFormat="1" applyFont="1" applyFill="1" applyBorder="1" applyAlignment="1" applyProtection="1">
      <alignment horizontal="right" vertical="center" shrinkToFit="1"/>
      <protection locked="0"/>
    </xf>
    <xf numFmtId="164" fontId="14" fillId="2" borderId="3" xfId="1" applyNumberFormat="1" applyFont="1" applyFill="1" applyBorder="1" applyAlignment="1" applyProtection="1">
      <alignment horizontal="right" vertical="center" shrinkToFit="1"/>
      <protection locked="0"/>
    </xf>
    <xf numFmtId="10" fontId="4" fillId="3" borderId="5" xfId="3" applyNumberFormat="1" applyFont="1" applyFill="1" applyBorder="1" applyAlignment="1" applyProtection="1">
      <alignment horizontal="right" vertical="center" shrinkToFit="1"/>
    </xf>
    <xf numFmtId="164" fontId="4" fillId="3" borderId="5" xfId="0" applyNumberFormat="1" applyFont="1" applyFill="1" applyBorder="1" applyAlignment="1" applyProtection="1">
      <alignment horizontal="right" vertical="center" shrinkToFit="1"/>
    </xf>
    <xf numFmtId="10" fontId="11" fillId="0" borderId="12" xfId="3" applyNumberFormat="1" applyFont="1" applyFill="1" applyBorder="1" applyAlignment="1" applyProtection="1">
      <alignment horizontal="right" vertical="center" shrinkToFit="1"/>
    </xf>
    <xf numFmtId="3" fontId="5" fillId="0" borderId="0" xfId="2" applyNumberFormat="1" applyFont="1" applyFill="1" applyBorder="1" applyAlignment="1" applyProtection="1">
      <alignment horizontal="right" vertical="center"/>
    </xf>
    <xf numFmtId="0" fontId="5" fillId="0" borderId="0" xfId="0" applyFont="1" applyFill="1" applyBorder="1" applyAlignment="1" applyProtection="1">
      <alignment vertical="center" wrapText="1"/>
    </xf>
    <xf numFmtId="49" fontId="5" fillId="0" borderId="0" xfId="2" applyNumberFormat="1" applyFont="1" applyBorder="1" applyProtection="1">
      <alignment horizontal="left"/>
    </xf>
    <xf numFmtId="49" fontId="5" fillId="0" borderId="0" xfId="2" applyNumberFormat="1" applyFont="1" applyFill="1" applyBorder="1" applyProtection="1">
      <alignment horizontal="left"/>
    </xf>
    <xf numFmtId="0" fontId="15" fillId="0" borderId="0" xfId="0" applyFont="1" applyFill="1" applyBorder="1" applyAlignment="1" applyProtection="1">
      <alignment vertical="center"/>
    </xf>
    <xf numFmtId="0" fontId="15" fillId="0" borderId="0" xfId="0" applyFont="1" applyFill="1" applyBorder="1" applyAlignment="1" applyProtection="1">
      <alignment vertical="center" shrinkToFit="1"/>
    </xf>
    <xf numFmtId="2" fontId="5" fillId="0" borderId="0" xfId="2" applyNumberFormat="1" applyFont="1" applyBorder="1" applyAlignment="1" applyProtection="1">
      <alignment horizontal="center"/>
    </xf>
    <xf numFmtId="2" fontId="5" fillId="0" borderId="0" xfId="2" applyNumberFormat="1" applyFont="1" applyBorder="1" applyAlignment="1" applyProtection="1">
      <alignment horizontal="right"/>
    </xf>
    <xf numFmtId="0" fontId="4" fillId="0" borderId="0" xfId="0" applyFont="1" applyFill="1" applyBorder="1" applyAlignment="1" applyProtection="1">
      <alignment horizontal="right" vertical="center"/>
    </xf>
    <xf numFmtId="14" fontId="5" fillId="0" borderId="0" xfId="2" applyNumberFormat="1" applyFont="1" applyFill="1" applyBorder="1" applyAlignment="1" applyProtection="1">
      <alignment horizontal="center"/>
    </xf>
    <xf numFmtId="49" fontId="4" fillId="0" borderId="13" xfId="2" applyNumberFormat="1" applyFont="1" applyFill="1" applyBorder="1" applyAlignment="1" applyProtection="1">
      <alignment horizontal="left" vertical="center"/>
    </xf>
    <xf numFmtId="0" fontId="5" fillId="0" borderId="13" xfId="0" applyFont="1" applyBorder="1" applyAlignment="1" applyProtection="1">
      <alignment horizontal="left" vertical="center"/>
    </xf>
    <xf numFmtId="0" fontId="4" fillId="0" borderId="13" xfId="0" applyFont="1" applyBorder="1" applyAlignment="1" applyProtection="1">
      <alignment horizontal="left" vertical="center"/>
    </xf>
    <xf numFmtId="0" fontId="4" fillId="0" borderId="13" xfId="0" applyFont="1" applyBorder="1" applyAlignment="1" applyProtection="1">
      <alignment horizontal="right" vertical="center"/>
    </xf>
    <xf numFmtId="0" fontId="5" fillId="0" borderId="13" xfId="0" applyFont="1" applyBorder="1" applyAlignment="1" applyProtection="1">
      <alignment horizontal="center" vertical="center"/>
    </xf>
    <xf numFmtId="0" fontId="5" fillId="0" borderId="0" xfId="0" applyFont="1" applyBorder="1" applyAlignment="1" applyProtection="1">
      <alignment horizontal="left" vertical="center"/>
    </xf>
    <xf numFmtId="0" fontId="4" fillId="3" borderId="5" xfId="4" applyFont="1" applyFill="1" applyBorder="1" applyAlignment="1" applyProtection="1">
      <alignment horizontal="center" vertical="center" textRotation="90" wrapText="1"/>
    </xf>
    <xf numFmtId="49" fontId="4" fillId="3" borderId="14" xfId="2" applyNumberFormat="1" applyFont="1" applyFill="1" applyBorder="1" applyAlignment="1" applyProtection="1">
      <alignment horizontal="center" vertical="center"/>
    </xf>
    <xf numFmtId="2" fontId="4" fillId="3" borderId="5" xfId="2" applyNumberFormat="1" applyFont="1" applyFill="1" applyBorder="1" applyAlignment="1" applyProtection="1">
      <alignment horizontal="center" vertical="center" textRotation="90" wrapText="1"/>
    </xf>
    <xf numFmtId="0" fontId="4" fillId="3" borderId="35"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5" xfId="0" applyNumberFormat="1" applyFont="1" applyFill="1" applyBorder="1" applyAlignment="1" applyProtection="1">
      <alignment horizontal="center" vertical="center" wrapText="1"/>
    </xf>
    <xf numFmtId="49" fontId="5" fillId="3" borderId="15" xfId="0" applyNumberFormat="1"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shrinkToFit="1"/>
    </xf>
    <xf numFmtId="0" fontId="5" fillId="3" borderId="16"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49" fontId="4" fillId="0" borderId="0" xfId="2" applyNumberFormat="1" applyFont="1" applyFill="1" applyBorder="1" applyAlignment="1" applyProtection="1">
      <alignment horizontal="left" wrapText="1"/>
    </xf>
    <xf numFmtId="0" fontId="4" fillId="3" borderId="14" xfId="0" applyNumberFormat="1" applyFont="1" applyFill="1" applyBorder="1" applyAlignment="1" applyProtection="1">
      <alignment horizontal="center" vertical="center" wrapText="1"/>
    </xf>
    <xf numFmtId="49" fontId="4" fillId="4" borderId="5" xfId="0" applyNumberFormat="1" applyFont="1" applyFill="1" applyBorder="1" applyAlignment="1" applyProtection="1">
      <alignment horizontal="left" vertical="center" wrapText="1"/>
    </xf>
    <xf numFmtId="3" fontId="4" fillId="3" borderId="5" xfId="0" applyNumberFormat="1" applyFont="1" applyFill="1" applyBorder="1" applyAlignment="1" applyProtection="1">
      <alignment horizontal="center" vertical="center" shrinkToFit="1"/>
    </xf>
    <xf numFmtId="164" fontId="16" fillId="2" borderId="5" xfId="0" applyNumberFormat="1" applyFont="1" applyFill="1" applyBorder="1" applyAlignment="1" applyProtection="1">
      <alignment horizontal="right" vertical="center" shrinkToFit="1"/>
    </xf>
    <xf numFmtId="164" fontId="15" fillId="2" borderId="5" xfId="0" applyNumberFormat="1" applyFont="1" applyFill="1" applyBorder="1" applyAlignment="1" applyProtection="1">
      <alignment horizontal="right" vertical="center" shrinkToFit="1"/>
    </xf>
    <xf numFmtId="164" fontId="4" fillId="2" borderId="5" xfId="0" applyNumberFormat="1" applyFont="1" applyFill="1" applyBorder="1" applyAlignment="1" applyProtection="1">
      <alignment horizontal="right" vertical="center" shrinkToFit="1"/>
    </xf>
    <xf numFmtId="49" fontId="4" fillId="0" borderId="0" xfId="2" applyNumberFormat="1" applyFont="1" applyFill="1" applyBorder="1" applyAlignment="1" applyProtection="1">
      <alignment horizontal="left" vertical="center"/>
    </xf>
    <xf numFmtId="0" fontId="4" fillId="3" borderId="5" xfId="4" applyFont="1" applyFill="1" applyBorder="1" applyAlignment="1" applyProtection="1">
      <alignment horizontal="center" vertical="center" wrapText="1"/>
    </xf>
    <xf numFmtId="49" fontId="4" fillId="4" borderId="5" xfId="2" applyNumberFormat="1" applyFont="1" applyFill="1" applyBorder="1" applyAlignment="1" applyProtection="1">
      <alignment horizontal="left" vertical="center" wrapText="1"/>
    </xf>
    <xf numFmtId="3" fontId="4" fillId="3" borderId="5" xfId="2" applyNumberFormat="1" applyFont="1" applyFill="1" applyBorder="1" applyAlignment="1" applyProtection="1">
      <alignment horizontal="center" vertical="center" shrinkToFit="1"/>
    </xf>
    <xf numFmtId="49" fontId="4" fillId="0" borderId="0" xfId="2" applyNumberFormat="1" applyFont="1" applyFill="1" applyBorder="1" applyProtection="1">
      <alignment horizontal="left"/>
    </xf>
    <xf numFmtId="0" fontId="4" fillId="0" borderId="0" xfId="4" applyFont="1" applyFill="1" applyBorder="1" applyAlignment="1" applyProtection="1">
      <alignment horizontal="center" vertical="center" wrapText="1"/>
    </xf>
    <xf numFmtId="49" fontId="4" fillId="0" borderId="0" xfId="2" applyNumberFormat="1" applyFont="1" applyFill="1" applyBorder="1" applyAlignment="1" applyProtection="1">
      <alignment horizontal="left" vertical="center" wrapText="1"/>
    </xf>
    <xf numFmtId="3" fontId="4" fillId="0" borderId="0" xfId="2" applyNumberFormat="1" applyFont="1" applyFill="1" applyBorder="1" applyAlignment="1" applyProtection="1">
      <alignment horizontal="center" vertical="center" wrapText="1"/>
    </xf>
    <xf numFmtId="44" fontId="5" fillId="0" borderId="0" xfId="1" applyNumberFormat="1" applyFont="1" applyFill="1" applyBorder="1" applyAlignment="1" applyProtection="1">
      <alignment shrinkToFit="1"/>
    </xf>
    <xf numFmtId="44" fontId="14" fillId="0" borderId="0" xfId="1" applyFont="1" applyFill="1" applyBorder="1" applyAlignment="1" applyProtection="1">
      <alignment horizontal="right" shrinkToFit="1"/>
    </xf>
    <xf numFmtId="44" fontId="13" fillId="0" borderId="0" xfId="1" applyNumberFormat="1" applyFont="1" applyFill="1" applyBorder="1" applyAlignment="1" applyProtection="1">
      <alignment horizontal="right" vertical="center" shrinkToFit="1"/>
    </xf>
    <xf numFmtId="44" fontId="5" fillId="0" borderId="0" xfId="1" applyNumberFormat="1" applyFont="1" applyFill="1" applyBorder="1" applyAlignment="1" applyProtection="1">
      <alignment horizontal="right" vertical="center" shrinkToFit="1"/>
    </xf>
    <xf numFmtId="3" fontId="4" fillId="0" borderId="0" xfId="2" applyNumberFormat="1" applyFont="1" applyFill="1" applyBorder="1" applyAlignment="1" applyProtection="1">
      <alignment horizontal="right" vertical="center" wrapText="1"/>
    </xf>
    <xf numFmtId="49" fontId="4" fillId="0" borderId="0" xfId="2" applyNumberFormat="1" applyFont="1" applyBorder="1" applyAlignment="1" applyProtection="1">
      <alignment horizontal="left" vertical="top"/>
    </xf>
    <xf numFmtId="49" fontId="5" fillId="0" borderId="0" xfId="2" applyNumberFormat="1" applyFont="1" applyBorder="1" applyAlignment="1" applyProtection="1">
      <alignment horizontal="left" vertical="center"/>
    </xf>
    <xf numFmtId="0" fontId="5" fillId="3" borderId="14" xfId="4" applyFont="1" applyFill="1" applyBorder="1" applyProtection="1">
      <alignment horizontal="center" vertical="center"/>
    </xf>
    <xf numFmtId="2" fontId="5" fillId="0" borderId="0" xfId="2" applyNumberFormat="1" applyFont="1" applyFill="1" applyBorder="1" applyAlignment="1" applyProtection="1">
      <alignment horizontal="center" wrapText="1"/>
    </xf>
    <xf numFmtId="3" fontId="4" fillId="0" borderId="0" xfId="2" applyNumberFormat="1" applyFont="1" applyFill="1" applyBorder="1" applyAlignment="1" applyProtection="1">
      <alignment horizontal="right" vertical="center"/>
    </xf>
    <xf numFmtId="3" fontId="4" fillId="0" borderId="0" xfId="2" applyNumberFormat="1" applyFont="1" applyFill="1" applyBorder="1" applyAlignment="1" applyProtection="1">
      <alignment horizontal="center" vertical="center"/>
    </xf>
    <xf numFmtId="0" fontId="5" fillId="3" borderId="21" xfId="4" applyFont="1" applyFill="1" applyBorder="1" applyProtection="1">
      <alignment horizontal="center" vertical="center"/>
    </xf>
    <xf numFmtId="3"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49" fontId="4" fillId="3" borderId="5" xfId="2" applyNumberFormat="1" applyFont="1" applyFill="1" applyBorder="1" applyAlignment="1" applyProtection="1">
      <alignment horizontal="center" vertical="top" wrapText="1"/>
    </xf>
    <xf numFmtId="49" fontId="4" fillId="4" borderId="14" xfId="2" applyNumberFormat="1" applyFont="1" applyFill="1" applyBorder="1" applyAlignment="1" applyProtection="1">
      <alignment horizontal="left" vertical="center"/>
    </xf>
    <xf numFmtId="3" fontId="4" fillId="0" borderId="0" xfId="2" applyNumberFormat="1" applyFont="1" applyFill="1" applyBorder="1" applyAlignment="1" applyProtection="1">
      <alignment horizontal="right"/>
    </xf>
    <xf numFmtId="2" fontId="5" fillId="5" borderId="10" xfId="2" applyNumberFormat="1" applyFont="1" applyFill="1" applyBorder="1" applyAlignment="1" applyProtection="1">
      <alignment horizontal="left"/>
    </xf>
    <xf numFmtId="3" fontId="4" fillId="2" borderId="3" xfId="2" quotePrefix="1" applyNumberFormat="1" applyFont="1" applyFill="1" applyBorder="1" applyAlignment="1" applyProtection="1">
      <alignment horizontal="center" vertical="center" shrinkToFit="1"/>
      <protection locked="0"/>
    </xf>
    <xf numFmtId="3" fontId="4" fillId="2" borderId="36" xfId="2" quotePrefix="1" applyNumberFormat="1" applyFont="1" applyFill="1" applyBorder="1" applyAlignment="1" applyProtection="1">
      <alignment horizontal="center" vertical="center" shrinkToFit="1"/>
      <protection locked="0"/>
    </xf>
    <xf numFmtId="164" fontId="13" fillId="2" borderId="36" xfId="1" applyNumberFormat="1" applyFont="1" applyFill="1" applyBorder="1" applyAlignment="1" applyProtection="1">
      <alignment horizontal="right" vertical="center" shrinkToFit="1"/>
      <protection locked="0"/>
    </xf>
    <xf numFmtId="164" fontId="14" fillId="2" borderId="36" xfId="1" applyNumberFormat="1" applyFont="1" applyFill="1" applyBorder="1" applyAlignment="1" applyProtection="1">
      <alignment horizontal="right" vertical="center" shrinkToFit="1"/>
      <protection locked="0"/>
    </xf>
    <xf numFmtId="164" fontId="5" fillId="2" borderId="36" xfId="1" applyNumberFormat="1" applyFont="1" applyFill="1" applyBorder="1" applyAlignment="1" applyProtection="1">
      <alignment horizontal="right" vertical="center" shrinkToFit="1"/>
      <protection locked="0"/>
    </xf>
    <xf numFmtId="164" fontId="5" fillId="2" borderId="37" xfId="1" applyNumberFormat="1" applyFont="1" applyFill="1" applyBorder="1" applyAlignment="1" applyProtection="1">
      <alignment horizontal="right" vertical="center" shrinkToFit="1"/>
      <protection locked="0"/>
    </xf>
    <xf numFmtId="9" fontId="15" fillId="0" borderId="32" xfId="3" applyFont="1" applyFill="1" applyBorder="1" applyAlignment="1" applyProtection="1">
      <alignment horizontal="right" shrinkToFit="1"/>
    </xf>
    <xf numFmtId="9" fontId="16" fillId="0" borderId="32" xfId="3" applyFont="1" applyFill="1" applyBorder="1" applyAlignment="1" applyProtection="1">
      <alignment horizontal="right" vertical="center" shrinkToFit="1"/>
    </xf>
    <xf numFmtId="2" fontId="4" fillId="3" borderId="8" xfId="2" applyNumberFormat="1" applyFont="1" applyFill="1" applyBorder="1" applyAlignment="1" applyProtection="1">
      <alignment horizontal="center" vertical="center" wrapText="1"/>
    </xf>
    <xf numFmtId="2" fontId="5" fillId="3" borderId="5" xfId="2" applyNumberFormat="1" applyFont="1" applyFill="1" applyBorder="1" applyAlignment="1" applyProtection="1">
      <alignment horizontal="center" vertical="center" wrapText="1"/>
    </xf>
    <xf numFmtId="2" fontId="4" fillId="3" borderId="5" xfId="2" applyNumberFormat="1" applyFont="1" applyFill="1" applyBorder="1" applyAlignment="1" applyProtection="1">
      <alignment horizontal="center" vertical="center" wrapText="1"/>
    </xf>
    <xf numFmtId="164" fontId="5" fillId="5" borderId="7" xfId="1" applyNumberFormat="1" applyFont="1" applyFill="1" applyBorder="1" applyAlignment="1" applyProtection="1">
      <alignment horizontal="right" vertical="center" shrinkToFit="1"/>
    </xf>
    <xf numFmtId="164" fontId="5" fillId="5" borderId="2" xfId="1" applyNumberFormat="1" applyFont="1" applyFill="1" applyBorder="1" applyAlignment="1" applyProtection="1">
      <alignment horizontal="right" vertical="center" shrinkToFit="1"/>
    </xf>
    <xf numFmtId="164" fontId="5" fillId="5" borderId="3" xfId="1" applyNumberFormat="1" applyFont="1" applyFill="1" applyBorder="1" applyAlignment="1" applyProtection="1">
      <alignment horizontal="right" vertical="center" shrinkToFit="1"/>
    </xf>
    <xf numFmtId="164" fontId="4" fillId="5" borderId="3" xfId="1" applyNumberFormat="1" applyFont="1" applyFill="1" applyBorder="1" applyAlignment="1" applyProtection="1">
      <alignment horizontal="right" vertical="center" shrinkToFit="1"/>
    </xf>
    <xf numFmtId="164" fontId="4" fillId="5" borderId="4" xfId="1" applyNumberFormat="1" applyFont="1" applyFill="1" applyBorder="1" applyAlignment="1" applyProtection="1">
      <alignment horizontal="right" vertical="center" shrinkToFit="1"/>
    </xf>
    <xf numFmtId="164" fontId="5" fillId="5" borderId="36" xfId="1" applyNumberFormat="1" applyFont="1" applyFill="1" applyBorder="1" applyAlignment="1" applyProtection="1">
      <alignment horizontal="right" vertical="center" shrinkToFit="1"/>
    </xf>
    <xf numFmtId="164" fontId="4" fillId="5" borderId="8" xfId="0" applyNumberFormat="1" applyFont="1" applyFill="1" applyBorder="1" applyAlignment="1" applyProtection="1">
      <alignment horizontal="right" vertical="center" shrinkToFit="1"/>
    </xf>
    <xf numFmtId="164" fontId="4" fillId="5" borderId="5" xfId="0" applyNumberFormat="1" applyFont="1" applyFill="1" applyBorder="1" applyAlignment="1" applyProtection="1">
      <alignment horizontal="right" vertical="center" shrinkToFit="1"/>
    </xf>
    <xf numFmtId="2" fontId="4" fillId="5" borderId="22" xfId="0" applyNumberFormat="1" applyFont="1" applyFill="1" applyBorder="1" applyAlignment="1" applyProtection="1">
      <alignment horizontal="right" vertical="center" shrinkToFit="1"/>
    </xf>
    <xf numFmtId="2" fontId="4" fillId="5" borderId="23" xfId="0" applyNumberFormat="1" applyFont="1" applyFill="1" applyBorder="1" applyAlignment="1" applyProtection="1">
      <alignment horizontal="right" vertical="center" shrinkToFit="1"/>
    </xf>
    <xf numFmtId="164" fontId="5" fillId="5" borderId="6" xfId="1" applyNumberFormat="1" applyFont="1" applyFill="1" applyBorder="1" applyAlignment="1" applyProtection="1">
      <alignment horizontal="right" vertical="center" shrinkToFit="1"/>
    </xf>
    <xf numFmtId="0" fontId="5" fillId="0" borderId="38" xfId="0" applyFont="1" applyFill="1" applyBorder="1" applyAlignment="1" applyProtection="1">
      <alignment horizontal="right" vertical="center"/>
    </xf>
    <xf numFmtId="0" fontId="0" fillId="0" borderId="38" xfId="0" applyBorder="1" applyProtection="1"/>
    <xf numFmtId="0" fontId="0" fillId="0" borderId="38" xfId="0" applyBorder="1" applyAlignment="1" applyProtection="1"/>
    <xf numFmtId="0" fontId="5" fillId="0" borderId="38" xfId="0" applyFont="1" applyFill="1" applyBorder="1" applyAlignment="1" applyProtection="1">
      <alignment horizontal="right" vertical="top"/>
    </xf>
    <xf numFmtId="164" fontId="18" fillId="3" borderId="11" xfId="1" applyNumberFormat="1" applyFont="1" applyFill="1" applyBorder="1" applyAlignment="1" applyProtection="1">
      <alignment horizontal="right" vertical="center" shrinkToFit="1"/>
    </xf>
    <xf numFmtId="3" fontId="19" fillId="3" borderId="11" xfId="2" applyNumberFormat="1" applyFont="1" applyFill="1" applyBorder="1" applyAlignment="1" applyProtection="1">
      <alignment horizontal="center" vertical="center" shrinkToFit="1"/>
    </xf>
    <xf numFmtId="49" fontId="19" fillId="3" borderId="11" xfId="2" applyNumberFormat="1" applyFont="1" applyFill="1" applyBorder="1" applyAlignment="1" applyProtection="1">
      <alignment horizontal="left" vertical="center" wrapText="1"/>
    </xf>
    <xf numFmtId="164" fontId="18" fillId="3" borderId="18" xfId="1" applyNumberFormat="1" applyFont="1" applyFill="1" applyBorder="1" applyAlignment="1" applyProtection="1">
      <alignment horizontal="right" vertical="center" shrinkToFit="1"/>
    </xf>
    <xf numFmtId="164" fontId="18" fillId="3" borderId="7" xfId="1" applyNumberFormat="1" applyFont="1" applyFill="1" applyBorder="1" applyAlignment="1" applyProtection="1">
      <alignment horizontal="right" vertical="center" shrinkToFit="1"/>
    </xf>
    <xf numFmtId="164" fontId="18" fillId="3" borderId="3" xfId="1" applyNumberFormat="1" applyFont="1" applyFill="1" applyBorder="1" applyAlignment="1" applyProtection="1">
      <alignment horizontal="right" vertical="center" shrinkToFit="1"/>
    </xf>
    <xf numFmtId="164" fontId="19" fillId="3" borderId="3" xfId="1" applyNumberFormat="1" applyFont="1" applyFill="1" applyBorder="1" applyAlignment="1" applyProtection="1">
      <alignment horizontal="right" vertical="center" shrinkToFit="1"/>
    </xf>
    <xf numFmtId="164" fontId="19" fillId="3" borderId="4" xfId="1" applyNumberFormat="1" applyFont="1" applyFill="1" applyBorder="1" applyAlignment="1" applyProtection="1">
      <alignment horizontal="right" vertical="center" shrinkToFit="1"/>
    </xf>
    <xf numFmtId="10" fontId="11" fillId="0" borderId="50" xfId="3" applyNumberFormat="1" applyFont="1" applyFill="1" applyBorder="1" applyAlignment="1" applyProtection="1">
      <alignment horizontal="right" vertical="center" shrinkToFit="1"/>
    </xf>
    <xf numFmtId="0" fontId="23" fillId="0" borderId="38" xfId="0" applyFont="1" applyBorder="1" applyProtection="1"/>
    <xf numFmtId="0" fontId="25" fillId="0" borderId="38" xfId="0" applyFont="1" applyBorder="1" applyProtection="1"/>
    <xf numFmtId="165" fontId="11" fillId="0" borderId="12" xfId="3" applyNumberFormat="1" applyFont="1" applyFill="1" applyBorder="1" applyAlignment="1" applyProtection="1">
      <alignment horizontal="right" vertical="center" shrinkToFit="1"/>
    </xf>
    <xf numFmtId="0" fontId="5" fillId="3" borderId="52" xfId="4" applyFont="1" applyFill="1" applyBorder="1" applyAlignment="1" applyProtection="1">
      <alignment vertical="center"/>
    </xf>
    <xf numFmtId="0" fontId="5" fillId="3" borderId="19" xfId="4" applyFont="1" applyFill="1" applyBorder="1" applyAlignment="1" applyProtection="1">
      <alignment vertical="center"/>
    </xf>
    <xf numFmtId="164" fontId="5" fillId="5" borderId="3" xfId="1" applyNumberFormat="1" applyFont="1" applyFill="1" applyBorder="1" applyAlignment="1" applyProtection="1">
      <alignment horizontal="center" vertical="center" shrinkToFit="1"/>
    </xf>
    <xf numFmtId="0" fontId="24" fillId="0" borderId="45" xfId="0" applyFont="1" applyBorder="1" applyProtection="1"/>
    <xf numFmtId="0" fontId="26" fillId="0" borderId="0" xfId="0" applyFont="1" applyFill="1" applyBorder="1" applyAlignment="1" applyProtection="1">
      <alignment horizontal="right" vertical="center"/>
    </xf>
    <xf numFmtId="2" fontId="26" fillId="0" borderId="0" xfId="3" applyNumberFormat="1" applyFont="1" applyFill="1" applyBorder="1" applyAlignment="1" applyProtection="1">
      <alignment horizontal="right" vertical="center" shrinkToFit="1"/>
    </xf>
    <xf numFmtId="2" fontId="13" fillId="0" borderId="0" xfId="2" applyNumberFormat="1" applyFont="1" applyBorder="1" applyAlignment="1" applyProtection="1">
      <alignment horizontal="right"/>
    </xf>
    <xf numFmtId="49" fontId="13" fillId="0" borderId="0" xfId="2" applyNumberFormat="1" applyFont="1" applyBorder="1" applyProtection="1">
      <alignment horizontal="left"/>
    </xf>
    <xf numFmtId="3" fontId="13" fillId="0" borderId="0" xfId="2" applyNumberFormat="1" applyFont="1" applyFill="1" applyBorder="1" applyAlignment="1" applyProtection="1">
      <alignment horizontal="right" vertical="center"/>
    </xf>
    <xf numFmtId="3" fontId="16" fillId="0" borderId="0" xfId="2" applyNumberFormat="1" applyFont="1" applyFill="1" applyBorder="1" applyAlignment="1" applyProtection="1">
      <alignment horizontal="right"/>
    </xf>
    <xf numFmtId="2" fontId="13" fillId="0" borderId="0" xfId="2" applyNumberFormat="1" applyFont="1" applyBorder="1" applyAlignment="1" applyProtection="1">
      <alignment horizontal="center"/>
    </xf>
    <xf numFmtId="9" fontId="16" fillId="0" borderId="0" xfId="3" applyFont="1" applyFill="1" applyBorder="1" applyAlignment="1" applyProtection="1">
      <alignment horizontal="right"/>
    </xf>
    <xf numFmtId="3" fontId="13" fillId="0" borderId="0" xfId="2" applyNumberFormat="1" applyFont="1" applyFill="1" applyBorder="1" applyAlignment="1" applyProtection="1">
      <alignment horizontal="center" vertical="center"/>
    </xf>
    <xf numFmtId="3" fontId="13" fillId="0" borderId="0" xfId="2" applyNumberFormat="1" applyFont="1" applyFill="1" applyBorder="1" applyAlignment="1" applyProtection="1">
      <alignment vertical="center"/>
    </xf>
    <xf numFmtId="3" fontId="16" fillId="0" borderId="0" xfId="2" applyNumberFormat="1" applyFont="1" applyFill="1" applyBorder="1" applyAlignment="1" applyProtection="1">
      <alignment horizontal="center"/>
    </xf>
    <xf numFmtId="3" fontId="16" fillId="0" borderId="0" xfId="2" applyNumberFormat="1" applyFont="1" applyFill="1" applyBorder="1" applyAlignment="1" applyProtection="1"/>
    <xf numFmtId="3" fontId="26" fillId="0" borderId="0" xfId="2" applyNumberFormat="1" applyFont="1" applyFill="1" applyBorder="1" applyAlignment="1" applyProtection="1">
      <alignment horizontal="right"/>
    </xf>
    <xf numFmtId="164" fontId="15" fillId="0" borderId="0" xfId="0" applyNumberFormat="1" applyFont="1" applyFill="1" applyBorder="1" applyAlignment="1" applyProtection="1">
      <alignment vertical="center" shrinkToFit="1"/>
    </xf>
    <xf numFmtId="165" fontId="15" fillId="0" borderId="0" xfId="3" applyNumberFormat="1" applyFont="1" applyFill="1" applyBorder="1" applyAlignment="1" applyProtection="1">
      <alignment vertical="center"/>
    </xf>
    <xf numFmtId="0" fontId="5" fillId="0" borderId="0" xfId="2" applyNumberFormat="1" applyFont="1" applyBorder="1" applyProtection="1">
      <alignment horizontal="left"/>
    </xf>
    <xf numFmtId="0" fontId="5" fillId="0" borderId="0" xfId="2" applyNumberFormat="1" applyFont="1" applyBorder="1" applyAlignment="1" applyProtection="1">
      <alignment horizontal="left" vertical="center"/>
    </xf>
    <xf numFmtId="0" fontId="5" fillId="0" borderId="0" xfId="2" applyNumberFormat="1" applyFont="1" applyBorder="1" applyAlignment="1" applyProtection="1">
      <alignment horizontal="center"/>
    </xf>
    <xf numFmtId="0" fontId="13" fillId="0" borderId="0" xfId="2" applyNumberFormat="1" applyFont="1" applyBorder="1" applyAlignment="1" applyProtection="1">
      <alignment horizontal="center"/>
    </xf>
    <xf numFmtId="0" fontId="13" fillId="0" borderId="0" xfId="2" applyNumberFormat="1" applyFont="1" applyFill="1" applyBorder="1" applyAlignment="1" applyProtection="1">
      <alignment horizontal="right" vertical="center"/>
    </xf>
    <xf numFmtId="0" fontId="13" fillId="0" borderId="0" xfId="2" applyNumberFormat="1" applyFont="1" applyBorder="1" applyAlignment="1" applyProtection="1">
      <alignment horizontal="right"/>
    </xf>
    <xf numFmtId="0" fontId="5" fillId="0" borderId="0" xfId="2" applyNumberFormat="1" applyFont="1" applyFill="1" applyBorder="1" applyProtection="1">
      <alignment horizontal="left"/>
    </xf>
    <xf numFmtId="44" fontId="4" fillId="0" borderId="0" xfId="1" applyFont="1" applyFill="1" applyBorder="1" applyAlignment="1" applyProtection="1">
      <alignment horizontal="center" vertical="center"/>
    </xf>
    <xf numFmtId="49" fontId="4" fillId="0" borderId="0" xfId="2" applyNumberFormat="1" applyFont="1" applyFill="1" applyBorder="1" applyAlignment="1" applyProtection="1">
      <alignment horizontal="right"/>
    </xf>
    <xf numFmtId="49" fontId="4" fillId="0" borderId="38" xfId="0" applyNumberFormat="1" applyFont="1" applyBorder="1" applyProtection="1"/>
    <xf numFmtId="0" fontId="21" fillId="0" borderId="45" xfId="0" applyFont="1" applyFill="1" applyBorder="1" applyAlignment="1" applyProtection="1">
      <alignment horizontal="right" vertical="center" wrapText="1"/>
    </xf>
    <xf numFmtId="49" fontId="21" fillId="0" borderId="45" xfId="0" applyNumberFormat="1" applyFont="1" applyBorder="1" applyAlignment="1" applyProtection="1">
      <alignment horizontal="left" vertical="center"/>
    </xf>
    <xf numFmtId="49" fontId="21" fillId="0" borderId="46" xfId="0" applyNumberFormat="1" applyFont="1" applyBorder="1" applyAlignment="1" applyProtection="1">
      <alignment horizontal="left" vertical="center"/>
    </xf>
    <xf numFmtId="0" fontId="29" fillId="0" borderId="38" xfId="0" applyFont="1" applyBorder="1" applyProtection="1"/>
    <xf numFmtId="0" fontId="4" fillId="3" borderId="16" xfId="0" applyFont="1" applyFill="1" applyBorder="1" applyAlignment="1" applyProtection="1">
      <alignment horizontal="center" vertical="center" wrapText="1"/>
    </xf>
    <xf numFmtId="10" fontId="4" fillId="3" borderId="32" xfId="3" applyNumberFormat="1" applyFont="1" applyFill="1" applyBorder="1" applyAlignment="1" applyProtection="1">
      <alignment horizontal="right" vertical="center" shrinkToFit="1"/>
    </xf>
    <xf numFmtId="44" fontId="31" fillId="3" borderId="5" xfId="1" applyFont="1" applyFill="1" applyBorder="1" applyAlignment="1" applyProtection="1">
      <alignment horizontal="right" vertical="center" shrinkToFit="1"/>
    </xf>
    <xf numFmtId="49" fontId="4" fillId="3" borderId="5" xfId="2" applyNumberFormat="1" applyFont="1" applyFill="1" applyBorder="1" applyAlignment="1" applyProtection="1">
      <alignment horizontal="center" vertical="center" wrapText="1"/>
    </xf>
    <xf numFmtId="44" fontId="5" fillId="5" borderId="21" xfId="1" applyFont="1" applyFill="1" applyBorder="1" applyAlignment="1" applyProtection="1">
      <alignment horizontal="left"/>
    </xf>
    <xf numFmtId="3" fontId="16" fillId="0" borderId="0" xfId="2" applyNumberFormat="1" applyFont="1" applyFill="1" applyBorder="1" applyAlignment="1" applyProtection="1">
      <alignment horizontal="right" vertical="center" wrapText="1"/>
    </xf>
    <xf numFmtId="49" fontId="16" fillId="0" borderId="0" xfId="2" applyNumberFormat="1" applyFont="1" applyFill="1" applyBorder="1" applyProtection="1">
      <alignment horizontal="left"/>
    </xf>
    <xf numFmtId="49" fontId="13" fillId="0" borderId="0" xfId="2" applyNumberFormat="1" applyFont="1" applyFill="1" applyBorder="1" applyProtection="1">
      <alignment horizontal="left"/>
    </xf>
    <xf numFmtId="44" fontId="13" fillId="0" borderId="0" xfId="2" applyNumberFormat="1" applyFont="1" applyBorder="1" applyAlignment="1" applyProtection="1">
      <alignment horizontal="left" shrinkToFit="1"/>
    </xf>
    <xf numFmtId="49" fontId="16" fillId="0" borderId="0" xfId="2" applyNumberFormat="1" applyFont="1" applyBorder="1" applyProtection="1">
      <alignment horizontal="left"/>
    </xf>
    <xf numFmtId="0" fontId="13" fillId="0" borderId="0" xfId="2" applyNumberFormat="1" applyFont="1" applyFill="1" applyBorder="1" applyProtection="1">
      <alignment horizontal="left"/>
    </xf>
    <xf numFmtId="44" fontId="16" fillId="0" borderId="0" xfId="2" applyNumberFormat="1" applyFont="1" applyFill="1" applyBorder="1" applyAlignment="1" applyProtection="1">
      <alignment horizontal="left" wrapText="1"/>
    </xf>
    <xf numFmtId="0" fontId="16" fillId="0" borderId="0" xfId="2" applyNumberFormat="1" applyFont="1" applyFill="1" applyBorder="1" applyAlignment="1" applyProtection="1">
      <alignment horizontal="left" wrapText="1"/>
    </xf>
    <xf numFmtId="49" fontId="16" fillId="0" borderId="0" xfId="2" applyNumberFormat="1" applyFont="1" applyFill="1" applyBorder="1" applyAlignment="1" applyProtection="1">
      <alignment horizontal="left" wrapText="1"/>
    </xf>
    <xf numFmtId="49" fontId="16" fillId="0" borderId="0" xfId="2" applyNumberFormat="1" applyFont="1" applyFill="1" applyBorder="1" applyAlignment="1" applyProtection="1">
      <alignment horizontal="left" vertical="center"/>
    </xf>
    <xf numFmtId="0" fontId="1" fillId="0" borderId="0" xfId="0" applyFont="1"/>
    <xf numFmtId="49" fontId="4" fillId="3" borderId="14" xfId="2" applyNumberFormat="1" applyFont="1" applyFill="1" applyBorder="1" applyAlignment="1" applyProtection="1">
      <alignment horizontal="center" vertical="center" wrapText="1"/>
    </xf>
    <xf numFmtId="0" fontId="32" fillId="0" borderId="0" xfId="0" applyFont="1" applyProtection="1"/>
    <xf numFmtId="0" fontId="1" fillId="0" borderId="0" xfId="0" applyFont="1" applyProtection="1"/>
    <xf numFmtId="49" fontId="5" fillId="0" borderId="0" xfId="2" applyNumberFormat="1" applyFont="1" applyFill="1" applyBorder="1" applyAlignment="1" applyProtection="1">
      <alignment horizontal="left" wrapText="1"/>
    </xf>
    <xf numFmtId="3" fontId="5" fillId="0" borderId="0" xfId="2" applyNumberFormat="1" applyFont="1" applyFill="1" applyBorder="1" applyAlignment="1" applyProtection="1">
      <alignment horizontal="left" wrapText="1"/>
    </xf>
    <xf numFmtId="3" fontId="5" fillId="0" borderId="0" xfId="2" applyNumberFormat="1" applyFont="1" applyFill="1" applyBorder="1" applyAlignment="1" applyProtection="1">
      <alignment horizontal="left" vertical="center"/>
    </xf>
    <xf numFmtId="3" fontId="5" fillId="0" borderId="0" xfId="2" applyNumberFormat="1" applyFont="1" applyFill="1" applyBorder="1" applyProtection="1">
      <alignment horizontal="left"/>
    </xf>
    <xf numFmtId="2" fontId="5" fillId="0" borderId="0" xfId="2" applyNumberFormat="1" applyFont="1" applyFill="1" applyBorder="1" applyProtection="1">
      <alignment horizontal="left"/>
    </xf>
    <xf numFmtId="49" fontId="5" fillId="0" borderId="0" xfId="2" applyNumberFormat="1" applyFont="1" applyBorder="1" applyAlignment="1" applyProtection="1">
      <alignment horizontal="center"/>
    </xf>
    <xf numFmtId="49" fontId="5" fillId="0" borderId="0" xfId="2" applyNumberFormat="1" applyFont="1" applyFill="1" applyBorder="1" applyAlignment="1" applyProtection="1">
      <alignment horizontal="center"/>
    </xf>
    <xf numFmtId="49" fontId="4" fillId="0" borderId="0" xfId="2" applyNumberFormat="1" applyFont="1" applyBorder="1" applyAlignment="1" applyProtection="1">
      <alignment horizontal="center" vertical="center"/>
    </xf>
    <xf numFmtId="44" fontId="5" fillId="0" borderId="0" xfId="2" applyNumberFormat="1" applyFont="1" applyBorder="1" applyAlignment="1" applyProtection="1">
      <alignment horizontal="left" shrinkToFit="1"/>
    </xf>
    <xf numFmtId="0" fontId="5" fillId="0" borderId="0" xfId="2" applyNumberFormat="1" applyFont="1" applyBorder="1" applyAlignment="1" applyProtection="1">
      <alignment horizontal="left" shrinkToFit="1"/>
    </xf>
    <xf numFmtId="44" fontId="5" fillId="0" borderId="0" xfId="1" applyFont="1" applyBorder="1" applyAlignment="1" applyProtection="1">
      <alignment horizontal="left" shrinkToFit="1"/>
    </xf>
    <xf numFmtId="49" fontId="4" fillId="0" borderId="0" xfId="2" applyNumberFormat="1" applyFont="1" applyBorder="1" applyProtection="1">
      <alignment horizontal="left"/>
    </xf>
    <xf numFmtId="0" fontId="5" fillId="0" borderId="0" xfId="2" applyNumberFormat="1" applyFont="1" applyFill="1" applyBorder="1" applyAlignment="1" applyProtection="1">
      <alignment horizontal="right" vertical="center"/>
    </xf>
    <xf numFmtId="44" fontId="5" fillId="0" borderId="0" xfId="1" applyFont="1" applyBorder="1" applyAlignment="1" applyProtection="1">
      <alignment horizontal="left" wrapText="1"/>
    </xf>
    <xf numFmtId="0" fontId="33" fillId="0" borderId="0" xfId="0" applyFont="1"/>
    <xf numFmtId="3" fontId="20" fillId="0" borderId="0" xfId="2" applyNumberFormat="1" applyFont="1" applyFill="1" applyBorder="1" applyAlignment="1" applyProtection="1">
      <alignment horizontal="left"/>
    </xf>
    <xf numFmtId="44" fontId="11" fillId="0" borderId="0" xfId="1" applyFont="1" applyFill="1" applyBorder="1" applyAlignment="1" applyProtection="1">
      <alignment vertical="center" shrinkToFit="1"/>
    </xf>
    <xf numFmtId="10" fontId="11" fillId="0" borderId="0" xfId="3" applyNumberFormat="1" applyFont="1" applyFill="1" applyBorder="1" applyAlignment="1" applyProtection="1">
      <alignment vertical="center" shrinkToFit="1"/>
    </xf>
    <xf numFmtId="2" fontId="5" fillId="0" borderId="0" xfId="2" applyNumberFormat="1" applyFont="1" applyFill="1" applyBorder="1" applyAlignment="1" applyProtection="1">
      <alignment vertical="center" wrapText="1"/>
    </xf>
    <xf numFmtId="0" fontId="5" fillId="0" borderId="38" xfId="0" applyFont="1" applyFill="1" applyBorder="1" applyAlignment="1" applyProtection="1">
      <alignment horizontal="left" vertical="top"/>
    </xf>
    <xf numFmtId="0" fontId="0" fillId="0" borderId="38" xfId="0" applyBorder="1" applyAlignment="1" applyProtection="1">
      <alignment horizontal="left" vertical="top"/>
    </xf>
    <xf numFmtId="166" fontId="11" fillId="0" borderId="0" xfId="1" applyNumberFormat="1" applyFont="1" applyFill="1" applyBorder="1" applyAlignment="1" applyProtection="1">
      <alignment vertical="center" shrinkToFit="1"/>
    </xf>
    <xf numFmtId="2" fontId="4" fillId="0" borderId="0" xfId="2" applyNumberFormat="1" applyFont="1" applyFill="1" applyBorder="1" applyAlignment="1" applyProtection="1">
      <alignment vertical="center" wrapText="1"/>
    </xf>
    <xf numFmtId="0" fontId="35" fillId="0" borderId="38" xfId="0" applyFont="1" applyBorder="1" applyProtection="1"/>
    <xf numFmtId="0" fontId="36" fillId="0" borderId="38" xfId="0" applyFont="1" applyBorder="1" applyProtection="1"/>
    <xf numFmtId="0" fontId="37" fillId="0" borderId="38" xfId="0" applyFont="1" applyBorder="1" applyProtection="1"/>
    <xf numFmtId="44" fontId="5" fillId="3" borderId="25" xfId="1" applyFont="1" applyFill="1" applyBorder="1" applyAlignment="1" applyProtection="1">
      <alignment horizontal="center" vertical="center" shrinkToFit="1"/>
    </xf>
    <xf numFmtId="0" fontId="4" fillId="0" borderId="38" xfId="0" applyFont="1" applyFill="1" applyBorder="1" applyAlignment="1" applyProtection="1">
      <alignment horizontal="right" vertical="top"/>
    </xf>
    <xf numFmtId="3" fontId="31" fillId="2" borderId="3" xfId="2" quotePrefix="1" applyNumberFormat="1" applyFont="1" applyFill="1" applyBorder="1" applyAlignment="1" applyProtection="1">
      <alignment horizontal="center" vertical="center" shrinkToFit="1"/>
      <protection locked="0"/>
    </xf>
    <xf numFmtId="44" fontId="5" fillId="5" borderId="3" xfId="1" applyFont="1" applyFill="1" applyBorder="1" applyAlignment="1" applyProtection="1">
      <alignment horizontal="right" vertical="center" shrinkToFit="1"/>
    </xf>
    <xf numFmtId="44" fontId="14" fillId="2" borderId="3" xfId="1" applyFont="1" applyFill="1" applyBorder="1" applyAlignment="1" applyProtection="1">
      <alignment horizontal="right" vertical="center" shrinkToFit="1"/>
      <protection locked="0"/>
    </xf>
    <xf numFmtId="44" fontId="13" fillId="2" borderId="3" xfId="1" applyFont="1" applyFill="1" applyBorder="1" applyAlignment="1" applyProtection="1">
      <alignment horizontal="right" vertical="center" shrinkToFit="1"/>
      <protection locked="0"/>
    </xf>
    <xf numFmtId="44" fontId="5" fillId="2" borderId="3" xfId="1" applyFont="1" applyFill="1" applyBorder="1" applyAlignment="1" applyProtection="1">
      <alignment horizontal="right" vertical="center" shrinkToFit="1"/>
      <protection locked="0"/>
    </xf>
    <xf numFmtId="44" fontId="13" fillId="2" borderId="36" xfId="1" applyFont="1" applyFill="1" applyBorder="1" applyAlignment="1" applyProtection="1">
      <alignment horizontal="right" vertical="center" shrinkToFit="1"/>
      <protection locked="0"/>
    </xf>
    <xf numFmtId="44" fontId="5" fillId="2" borderId="36" xfId="1" applyFont="1" applyFill="1" applyBorder="1" applyAlignment="1" applyProtection="1">
      <alignment horizontal="right" vertical="center" shrinkToFit="1"/>
      <protection locked="0"/>
    </xf>
    <xf numFmtId="44" fontId="5" fillId="2" borderId="4" xfId="1" applyFont="1" applyFill="1" applyBorder="1" applyAlignment="1" applyProtection="1">
      <alignment horizontal="right" vertical="center" shrinkToFit="1"/>
      <protection locked="0"/>
    </xf>
    <xf numFmtId="44" fontId="5" fillId="5" borderId="7" xfId="1" applyFont="1" applyFill="1" applyBorder="1" applyAlignment="1" applyProtection="1">
      <alignment horizontal="right" vertical="center" shrinkToFit="1"/>
    </xf>
    <xf numFmtId="44" fontId="5" fillId="5" borderId="3" xfId="1" applyFont="1" applyFill="1" applyBorder="1" applyAlignment="1" applyProtection="1">
      <alignment horizontal="center" vertical="center" shrinkToFit="1"/>
    </xf>
    <xf numFmtId="44" fontId="4" fillId="5" borderId="3" xfId="1" applyFont="1" applyFill="1" applyBorder="1" applyAlignment="1" applyProtection="1">
      <alignment horizontal="right" vertical="center" shrinkToFit="1"/>
    </xf>
    <xf numFmtId="164" fontId="31" fillId="0" borderId="3" xfId="1" applyNumberFormat="1" applyFont="1" applyFill="1" applyBorder="1" applyAlignment="1" applyProtection="1">
      <alignment horizontal="right" vertical="center" shrinkToFit="1"/>
    </xf>
    <xf numFmtId="164" fontId="31" fillId="0" borderId="4" xfId="1" applyNumberFormat="1" applyFont="1" applyFill="1" applyBorder="1" applyAlignment="1" applyProtection="1">
      <alignment horizontal="right" vertical="center" shrinkToFit="1"/>
    </xf>
    <xf numFmtId="164" fontId="31" fillId="5" borderId="3" xfId="1" applyNumberFormat="1" applyFont="1" applyFill="1" applyBorder="1" applyAlignment="1" applyProtection="1">
      <alignment horizontal="right" vertical="center" shrinkToFit="1"/>
    </xf>
    <xf numFmtId="0" fontId="5" fillId="0" borderId="45" xfId="0" applyFont="1" applyFill="1" applyBorder="1" applyAlignment="1" applyProtection="1">
      <alignment horizontal="left" vertical="top"/>
    </xf>
    <xf numFmtId="0" fontId="5" fillId="0" borderId="46" xfId="0" applyFont="1" applyFill="1" applyBorder="1" applyAlignment="1" applyProtection="1">
      <alignment horizontal="left" vertical="top"/>
    </xf>
    <xf numFmtId="0" fontId="5" fillId="0" borderId="47" xfId="0" applyFont="1" applyFill="1" applyBorder="1" applyAlignment="1" applyProtection="1">
      <alignment horizontal="left" vertical="top"/>
    </xf>
    <xf numFmtId="0" fontId="24" fillId="0" borderId="39" xfId="0" applyFont="1" applyBorder="1" applyAlignment="1" applyProtection="1">
      <alignment horizontal="left" vertical="top" wrapText="1"/>
    </xf>
    <xf numFmtId="0" fontId="24" fillId="0" borderId="40" xfId="0" applyFont="1" applyBorder="1" applyAlignment="1" applyProtection="1">
      <alignment horizontal="left" vertical="top" wrapText="1"/>
    </xf>
    <xf numFmtId="0" fontId="24" fillId="0" borderId="41" xfId="0" applyFont="1" applyBorder="1" applyAlignment="1" applyProtection="1">
      <alignment horizontal="left" vertical="top" wrapText="1"/>
    </xf>
    <xf numFmtId="0" fontId="17" fillId="0" borderId="38" xfId="0" applyFont="1" applyBorder="1" applyAlignment="1" applyProtection="1">
      <alignment horizontal="center" vertical="center"/>
    </xf>
    <xf numFmtId="0" fontId="5" fillId="0" borderId="39" xfId="0" applyFont="1" applyFill="1" applyBorder="1" applyAlignment="1" applyProtection="1">
      <alignment horizontal="left" vertical="top" wrapText="1"/>
    </xf>
    <xf numFmtId="0" fontId="5" fillId="0" borderId="40" xfId="0" applyFont="1" applyFill="1" applyBorder="1" applyAlignment="1" applyProtection="1">
      <alignment horizontal="left" vertical="top" wrapText="1"/>
    </xf>
    <xf numFmtId="0" fontId="5" fillId="0" borderId="41" xfId="0" applyFont="1" applyFill="1" applyBorder="1" applyAlignment="1" applyProtection="1">
      <alignment horizontal="left" vertical="top" wrapText="1"/>
    </xf>
    <xf numFmtId="0" fontId="5" fillId="0" borderId="42" xfId="0" applyFont="1" applyFill="1" applyBorder="1" applyAlignment="1" applyProtection="1">
      <alignment horizontal="left" vertical="top" wrapText="1"/>
    </xf>
    <xf numFmtId="0" fontId="5" fillId="0" borderId="43" xfId="0" applyFont="1" applyFill="1" applyBorder="1" applyAlignment="1" applyProtection="1">
      <alignment horizontal="left" vertical="top" wrapText="1"/>
    </xf>
    <xf numFmtId="0" fontId="5" fillId="0" borderId="44"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4" fillId="0" borderId="40"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0" borderId="48"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49" xfId="0" applyFont="1" applyFill="1" applyBorder="1" applyAlignment="1" applyProtection="1">
      <alignment horizontal="left" vertical="top" wrapText="1"/>
    </xf>
    <xf numFmtId="0" fontId="5" fillId="0" borderId="45" xfId="0" applyFont="1" applyFill="1" applyBorder="1" applyAlignment="1" applyProtection="1">
      <alignment horizontal="justify" vertical="top" wrapText="1"/>
    </xf>
    <xf numFmtId="0" fontId="5" fillId="0" borderId="46" xfId="0" applyFont="1" applyFill="1" applyBorder="1" applyAlignment="1" applyProtection="1">
      <alignment horizontal="justify" vertical="top" wrapText="1"/>
    </xf>
    <xf numFmtId="0" fontId="5" fillId="0" borderId="47" xfId="0" applyFont="1" applyFill="1" applyBorder="1" applyAlignment="1" applyProtection="1">
      <alignment horizontal="justify" vertical="top" wrapText="1"/>
    </xf>
    <xf numFmtId="0" fontId="5" fillId="0" borderId="45"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5" fillId="0" borderId="47" xfId="0" applyFont="1" applyFill="1" applyBorder="1" applyAlignment="1" applyProtection="1">
      <alignment horizontal="left" vertical="center"/>
    </xf>
    <xf numFmtId="0" fontId="5" fillId="0" borderId="45" xfId="0" applyFont="1" applyFill="1" applyBorder="1" applyAlignment="1" applyProtection="1">
      <alignment horizontal="left" vertical="center" wrapText="1"/>
    </xf>
    <xf numFmtId="0" fontId="5" fillId="0" borderId="46" xfId="0" applyFont="1" applyFill="1" applyBorder="1" applyAlignment="1" applyProtection="1">
      <alignment horizontal="left" vertical="center" wrapText="1"/>
    </xf>
    <xf numFmtId="0" fontId="5" fillId="0" borderId="47" xfId="0" applyFont="1" applyFill="1" applyBorder="1" applyAlignment="1" applyProtection="1">
      <alignment horizontal="left" vertical="center" wrapText="1"/>
    </xf>
    <xf numFmtId="0" fontId="5" fillId="0" borderId="48"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49" xfId="0" applyFont="1" applyFill="1" applyBorder="1" applyAlignment="1" applyProtection="1">
      <alignment horizontal="left" vertical="top" wrapText="1"/>
    </xf>
    <xf numFmtId="0" fontId="24" fillId="0" borderId="45" xfId="0" applyFont="1" applyBorder="1" applyAlignment="1" applyProtection="1">
      <alignment horizontal="justify"/>
    </xf>
    <xf numFmtId="0" fontId="24" fillId="0" borderId="46" xfId="0" applyFont="1" applyBorder="1" applyAlignment="1" applyProtection="1">
      <alignment horizontal="justify"/>
    </xf>
    <xf numFmtId="0" fontId="24" fillId="0" borderId="47" xfId="0" applyFont="1" applyBorder="1" applyAlignment="1" applyProtection="1">
      <alignment horizontal="justify"/>
    </xf>
    <xf numFmtId="0" fontId="24" fillId="0" borderId="39" xfId="0" applyFont="1" applyBorder="1" applyAlignment="1" applyProtection="1">
      <alignment horizontal="justify" wrapText="1"/>
    </xf>
    <xf numFmtId="0" fontId="24" fillId="0" borderId="40" xfId="0" applyFont="1" applyBorder="1" applyAlignment="1" applyProtection="1">
      <alignment horizontal="justify" wrapText="1"/>
    </xf>
    <xf numFmtId="0" fontId="24" fillId="0" borderId="41" xfId="0" applyFont="1" applyBorder="1" applyAlignment="1" applyProtection="1">
      <alignment horizontal="justify" wrapText="1"/>
    </xf>
    <xf numFmtId="0" fontId="24" fillId="0" borderId="42" xfId="0" applyFont="1" applyBorder="1" applyAlignment="1" applyProtection="1">
      <alignment horizontal="justify" wrapText="1"/>
    </xf>
    <xf numFmtId="0" fontId="24" fillId="0" borderId="43" xfId="0" applyFont="1" applyBorder="1" applyAlignment="1" applyProtection="1">
      <alignment horizontal="justify" wrapText="1"/>
    </xf>
    <xf numFmtId="0" fontId="24" fillId="0" borderId="44" xfId="0" applyFont="1" applyBorder="1" applyAlignment="1" applyProtection="1">
      <alignment horizontal="justify" wrapText="1"/>
    </xf>
    <xf numFmtId="0" fontId="5" fillId="0" borderId="39" xfId="0" applyFont="1" applyFill="1" applyBorder="1" applyAlignment="1" applyProtection="1">
      <alignment horizontal="justify" vertical="top" wrapText="1"/>
    </xf>
    <xf numFmtId="0" fontId="5" fillId="0" borderId="40" xfId="0" applyFont="1" applyFill="1" applyBorder="1" applyAlignment="1" applyProtection="1">
      <alignment horizontal="justify" vertical="top" wrapText="1"/>
    </xf>
    <xf numFmtId="0" fontId="5" fillId="0" borderId="41" xfId="0" applyFont="1" applyFill="1" applyBorder="1" applyAlignment="1" applyProtection="1">
      <alignment horizontal="justify" vertical="top" wrapText="1"/>
    </xf>
    <xf numFmtId="0" fontId="4" fillId="0" borderId="45" xfId="0" applyFont="1" applyFill="1" applyBorder="1" applyAlignment="1" applyProtection="1">
      <alignment horizontal="right" vertical="center" wrapText="1"/>
    </xf>
    <xf numFmtId="0" fontId="4" fillId="0" borderId="47" xfId="0" applyFont="1" applyFill="1" applyBorder="1" applyAlignment="1" applyProtection="1">
      <alignment horizontal="right" vertical="center" wrapText="1"/>
    </xf>
    <xf numFmtId="0" fontId="36" fillId="0" borderId="39" xfId="0" applyFont="1" applyBorder="1" applyAlignment="1" applyProtection="1">
      <alignment horizontal="left" vertical="top" wrapText="1"/>
    </xf>
    <xf numFmtId="0" fontId="36" fillId="0" borderId="40" xfId="0" applyFont="1" applyBorder="1" applyAlignment="1" applyProtection="1">
      <alignment horizontal="left" vertical="top" wrapText="1"/>
    </xf>
    <xf numFmtId="0" fontId="36" fillId="0" borderId="41" xfId="0" applyFont="1" applyBorder="1" applyAlignment="1" applyProtection="1">
      <alignment horizontal="left" vertical="top" wrapText="1"/>
    </xf>
    <xf numFmtId="0" fontId="24" fillId="0" borderId="42" xfId="0" applyFont="1" applyBorder="1" applyAlignment="1" applyProtection="1">
      <alignment horizontal="left" vertical="top" wrapText="1"/>
    </xf>
    <xf numFmtId="0" fontId="24" fillId="0" borderId="43" xfId="0" applyFont="1" applyBorder="1" applyAlignment="1" applyProtection="1">
      <alignment horizontal="left" vertical="top" wrapText="1"/>
    </xf>
    <xf numFmtId="0" fontId="24" fillId="0" borderId="44" xfId="0" applyFont="1" applyBorder="1" applyAlignment="1" applyProtection="1">
      <alignment horizontal="left" vertical="top" wrapText="1"/>
    </xf>
    <xf numFmtId="0" fontId="24" fillId="0" borderId="48"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49"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0" xfId="0" applyFont="1" applyBorder="1" applyAlignment="1" applyProtection="1">
      <alignment horizontal="left" vertical="top" wrapText="1"/>
    </xf>
    <xf numFmtId="0" fontId="22" fillId="0" borderId="41" xfId="0" applyFont="1" applyBorder="1" applyAlignment="1" applyProtection="1">
      <alignment horizontal="left" vertical="top" wrapText="1"/>
    </xf>
    <xf numFmtId="0" fontId="21" fillId="0" borderId="45" xfId="0" applyFont="1" applyFill="1" applyBorder="1" applyAlignment="1" applyProtection="1">
      <alignment horizontal="right" vertical="center" wrapText="1"/>
    </xf>
    <xf numFmtId="0" fontId="21" fillId="0" borderId="47" xfId="0" applyFont="1" applyFill="1" applyBorder="1" applyAlignment="1" applyProtection="1">
      <alignment horizontal="right" vertical="center" wrapText="1"/>
    </xf>
    <xf numFmtId="49" fontId="30" fillId="0" borderId="45" xfId="5" applyNumberFormat="1" applyFont="1" applyBorder="1" applyAlignment="1" applyProtection="1">
      <alignment horizontal="left" vertical="center"/>
    </xf>
    <xf numFmtId="49" fontId="30" fillId="0" borderId="46" xfId="5" applyNumberFormat="1" applyFont="1" applyBorder="1" applyAlignment="1" applyProtection="1">
      <alignment horizontal="left" vertical="center"/>
    </xf>
    <xf numFmtId="49" fontId="30" fillId="0" borderId="47" xfId="5" applyNumberFormat="1" applyFont="1" applyBorder="1" applyAlignment="1" applyProtection="1">
      <alignment horizontal="left" vertical="center"/>
    </xf>
    <xf numFmtId="0" fontId="36" fillId="0" borderId="42" xfId="0" applyFont="1" applyBorder="1" applyAlignment="1" applyProtection="1">
      <alignment horizontal="left" vertical="top" wrapText="1"/>
    </xf>
    <xf numFmtId="0" fontId="36" fillId="0" borderId="43" xfId="0" applyFont="1" applyBorder="1" applyAlignment="1" applyProtection="1">
      <alignment horizontal="left" vertical="top" wrapText="1"/>
    </xf>
    <xf numFmtId="0" fontId="36" fillId="0" borderId="44" xfId="0" applyFont="1" applyBorder="1" applyAlignment="1" applyProtection="1">
      <alignment horizontal="left" vertical="top" wrapText="1"/>
    </xf>
    <xf numFmtId="0" fontId="36" fillId="0" borderId="45" xfId="0" applyFont="1" applyBorder="1" applyAlignment="1" applyProtection="1">
      <alignment horizontal="left" vertical="top" wrapText="1"/>
    </xf>
    <xf numFmtId="0" fontId="36" fillId="0" borderId="46" xfId="0" applyFont="1" applyBorder="1" applyAlignment="1" applyProtection="1">
      <alignment horizontal="left" vertical="top" wrapText="1"/>
    </xf>
    <xf numFmtId="0" fontId="36" fillId="0" borderId="47" xfId="0" applyFont="1" applyBorder="1" applyAlignment="1" applyProtection="1">
      <alignment horizontal="left" vertical="top" wrapText="1"/>
    </xf>
    <xf numFmtId="3" fontId="21" fillId="0" borderId="45" xfId="0" applyNumberFormat="1" applyFont="1" applyBorder="1" applyAlignment="1" applyProtection="1">
      <alignment horizontal="left"/>
    </xf>
    <xf numFmtId="3" fontId="21" fillId="0" borderId="47" xfId="0" applyNumberFormat="1" applyFont="1" applyBorder="1" applyAlignment="1" applyProtection="1">
      <alignment horizontal="left"/>
    </xf>
    <xf numFmtId="2" fontId="4" fillId="3" borderId="50" xfId="2" applyNumberFormat="1" applyFont="1" applyFill="1" applyBorder="1" applyAlignment="1" applyProtection="1">
      <alignment horizontal="center" vertical="center" wrapText="1"/>
    </xf>
    <xf numFmtId="2" fontId="4" fillId="3" borderId="58" xfId="2" applyNumberFormat="1" applyFont="1" applyFill="1" applyBorder="1" applyAlignment="1" applyProtection="1">
      <alignment horizontal="center" vertical="center" wrapText="1"/>
    </xf>
    <xf numFmtId="2" fontId="4" fillId="3" borderId="57" xfId="2" applyNumberFormat="1" applyFont="1" applyFill="1" applyBorder="1" applyAlignment="1" applyProtection="1">
      <alignment horizontal="center" vertical="center" wrapText="1"/>
    </xf>
    <xf numFmtId="2" fontId="4" fillId="3" borderId="0" xfId="2" applyNumberFormat="1" applyFont="1" applyFill="1" applyBorder="1" applyAlignment="1" applyProtection="1">
      <alignment horizontal="center" vertical="center" wrapText="1"/>
    </xf>
    <xf numFmtId="2" fontId="4" fillId="3" borderId="59" xfId="2" applyNumberFormat="1" applyFont="1" applyFill="1" applyBorder="1" applyAlignment="1" applyProtection="1">
      <alignment horizontal="center" vertical="center" wrapText="1"/>
    </xf>
    <xf numFmtId="2" fontId="4" fillId="3" borderId="13" xfId="2" applyNumberFormat="1" applyFont="1" applyFill="1" applyBorder="1" applyAlignment="1" applyProtection="1">
      <alignment horizontal="center" vertical="center" wrapText="1"/>
    </xf>
    <xf numFmtId="166" fontId="11" fillId="0" borderId="15" xfId="1" applyNumberFormat="1" applyFont="1" applyFill="1" applyBorder="1" applyAlignment="1" applyProtection="1">
      <alignment horizontal="center" vertical="center" shrinkToFit="1"/>
    </xf>
    <xf numFmtId="166" fontId="11" fillId="0" borderId="17" xfId="1" applyNumberFormat="1" applyFont="1" applyFill="1" applyBorder="1" applyAlignment="1" applyProtection="1">
      <alignment horizontal="center" vertical="center" shrinkToFit="1"/>
    </xf>
    <xf numFmtId="166" fontId="11" fillId="0" borderId="1" xfId="1" applyNumberFormat="1" applyFont="1" applyFill="1" applyBorder="1" applyAlignment="1" applyProtection="1">
      <alignment horizontal="center" vertical="center" shrinkToFit="1"/>
    </xf>
    <xf numFmtId="166" fontId="11" fillId="0" borderId="54" xfId="1" applyNumberFormat="1" applyFont="1" applyFill="1" applyBorder="1" applyAlignment="1" applyProtection="1">
      <alignment horizontal="center" vertical="center" shrinkToFit="1"/>
    </xf>
    <xf numFmtId="10" fontId="11" fillId="0" borderId="1" xfId="3" applyNumberFormat="1" applyFont="1" applyFill="1" applyBorder="1" applyAlignment="1" applyProtection="1">
      <alignment horizontal="center" vertical="center" shrinkToFit="1"/>
    </xf>
    <xf numFmtId="10" fontId="11" fillId="0" borderId="54" xfId="3" applyNumberFormat="1" applyFont="1" applyFill="1" applyBorder="1" applyAlignment="1" applyProtection="1">
      <alignment horizontal="center" vertical="center" shrinkToFit="1"/>
    </xf>
    <xf numFmtId="10" fontId="11" fillId="0" borderId="24" xfId="3" applyNumberFormat="1" applyFont="1" applyFill="1" applyBorder="1" applyAlignment="1" applyProtection="1">
      <alignment horizontal="center" vertical="center" shrinkToFit="1"/>
    </xf>
    <xf numFmtId="10" fontId="11" fillId="0" borderId="55" xfId="3" applyNumberFormat="1" applyFont="1" applyFill="1" applyBorder="1" applyAlignment="1" applyProtection="1">
      <alignment horizontal="center" vertical="center" shrinkToFit="1"/>
    </xf>
    <xf numFmtId="49" fontId="20" fillId="0" borderId="0" xfId="2" applyNumberFormat="1" applyFont="1" applyFill="1" applyBorder="1" applyAlignment="1" applyProtection="1">
      <alignment horizontal="right"/>
    </xf>
    <xf numFmtId="10" fontId="11" fillId="0" borderId="63" xfId="3" applyNumberFormat="1" applyFont="1" applyFill="1" applyBorder="1" applyAlignment="1" applyProtection="1">
      <alignment horizontal="center" vertical="center" shrinkToFit="1"/>
    </xf>
    <xf numFmtId="10" fontId="11" fillId="0" borderId="66" xfId="3" applyNumberFormat="1" applyFont="1" applyFill="1" applyBorder="1" applyAlignment="1" applyProtection="1">
      <alignment horizontal="center" vertical="center" shrinkToFit="1"/>
    </xf>
    <xf numFmtId="10" fontId="11" fillId="0" borderId="67" xfId="3" applyNumberFormat="1" applyFont="1" applyFill="1" applyBorder="1" applyAlignment="1" applyProtection="1">
      <alignment horizontal="center" vertical="center" shrinkToFit="1"/>
    </xf>
    <xf numFmtId="10" fontId="11" fillId="0" borderId="68" xfId="3" applyNumberFormat="1" applyFont="1" applyFill="1" applyBorder="1" applyAlignment="1" applyProtection="1">
      <alignment horizontal="center" vertical="center" shrinkToFit="1"/>
    </xf>
    <xf numFmtId="44" fontId="4" fillId="0" borderId="31" xfId="1" applyFont="1" applyFill="1" applyBorder="1" applyAlignment="1" applyProtection="1">
      <alignment horizontal="center" vertical="center" wrapText="1"/>
    </xf>
    <xf numFmtId="44" fontId="4" fillId="0" borderId="17" xfId="1" applyFont="1" applyFill="1" applyBorder="1" applyAlignment="1" applyProtection="1">
      <alignment horizontal="center" vertical="center" wrapText="1"/>
    </xf>
    <xf numFmtId="44" fontId="4" fillId="0" borderId="53" xfId="1" applyFont="1" applyFill="1" applyBorder="1" applyAlignment="1" applyProtection="1">
      <alignment horizontal="center" vertical="center" wrapText="1"/>
    </xf>
    <xf numFmtId="44" fontId="4" fillId="0" borderId="54" xfId="1" applyFont="1" applyFill="1" applyBorder="1" applyAlignment="1" applyProtection="1">
      <alignment horizontal="center" vertical="center" wrapText="1"/>
    </xf>
    <xf numFmtId="10" fontId="4" fillId="0" borderId="53" xfId="3" applyNumberFormat="1" applyFont="1" applyFill="1" applyBorder="1" applyAlignment="1" applyProtection="1">
      <alignment horizontal="right" vertical="center" wrapText="1"/>
    </xf>
    <xf numFmtId="10" fontId="4" fillId="0" borderId="54" xfId="3" applyNumberFormat="1" applyFont="1" applyFill="1" applyBorder="1" applyAlignment="1" applyProtection="1">
      <alignment horizontal="right" vertical="center" wrapText="1"/>
    </xf>
    <xf numFmtId="10" fontId="4" fillId="0" borderId="34" xfId="3" applyNumberFormat="1" applyFont="1" applyFill="1" applyBorder="1" applyAlignment="1" applyProtection="1">
      <alignment horizontal="right" vertical="center" wrapText="1"/>
    </xf>
    <xf numFmtId="10" fontId="4" fillId="0" borderId="55" xfId="3" applyNumberFormat="1" applyFont="1" applyFill="1" applyBorder="1" applyAlignment="1" applyProtection="1">
      <alignment horizontal="right" vertical="center" wrapText="1"/>
    </xf>
    <xf numFmtId="165" fontId="11" fillId="0" borderId="34" xfId="3" applyNumberFormat="1" applyFont="1" applyFill="1" applyBorder="1" applyAlignment="1" applyProtection="1">
      <alignment horizontal="center" vertical="center" shrinkToFit="1"/>
    </xf>
    <xf numFmtId="165" fontId="11" fillId="0" borderId="24" xfId="3" applyNumberFormat="1" applyFont="1" applyFill="1" applyBorder="1" applyAlignment="1" applyProtection="1">
      <alignment horizontal="center" vertical="center" shrinkToFit="1"/>
    </xf>
    <xf numFmtId="166" fontId="11" fillId="0" borderId="53" xfId="3" applyNumberFormat="1" applyFont="1" applyFill="1" applyBorder="1" applyAlignment="1" applyProtection="1">
      <alignment horizontal="center" vertical="center" shrinkToFit="1"/>
    </xf>
    <xf numFmtId="166" fontId="11" fillId="0" borderId="1" xfId="3" applyNumberFormat="1" applyFont="1" applyFill="1" applyBorder="1" applyAlignment="1" applyProtection="1">
      <alignment horizontal="center" vertical="center" shrinkToFit="1"/>
    </xf>
    <xf numFmtId="44" fontId="5" fillId="2" borderId="1" xfId="1" applyFont="1" applyFill="1" applyBorder="1" applyAlignment="1" applyProtection="1">
      <alignment horizontal="center" vertical="center" shrinkToFit="1"/>
      <protection locked="0"/>
    </xf>
    <xf numFmtId="2" fontId="4" fillId="3" borderId="31" xfId="2" applyNumberFormat="1" applyFont="1" applyFill="1" applyBorder="1" applyAlignment="1" applyProtection="1">
      <alignment horizontal="center" vertical="center" wrapText="1"/>
    </xf>
    <xf numFmtId="2" fontId="4" fillId="3" borderId="15" xfId="2" applyNumberFormat="1" applyFont="1" applyFill="1" applyBorder="1" applyAlignment="1" applyProtection="1">
      <alignment horizontal="center" vertical="center" wrapText="1"/>
    </xf>
    <xf numFmtId="2" fontId="4" fillId="3" borderId="17" xfId="2" applyNumberFormat="1" applyFont="1" applyFill="1" applyBorder="1" applyAlignment="1" applyProtection="1">
      <alignment horizontal="center" vertical="center" wrapText="1"/>
    </xf>
    <xf numFmtId="44" fontId="5" fillId="5" borderId="27" xfId="1" applyFont="1" applyFill="1" applyBorder="1" applyAlignment="1" applyProtection="1">
      <alignment horizontal="right" vertical="center"/>
    </xf>
    <xf numFmtId="44" fontId="5" fillId="5" borderId="28" xfId="1" applyFont="1" applyFill="1" applyBorder="1" applyAlignment="1" applyProtection="1">
      <alignment horizontal="right" vertical="center"/>
    </xf>
    <xf numFmtId="0" fontId="4" fillId="3" borderId="25" xfId="0" applyFont="1" applyFill="1" applyBorder="1" applyAlignment="1" applyProtection="1">
      <alignment horizontal="right" vertical="center" wrapText="1"/>
    </xf>
    <xf numFmtId="0" fontId="4" fillId="3" borderId="29" xfId="0" applyFont="1" applyFill="1" applyBorder="1" applyAlignment="1" applyProtection="1">
      <alignment horizontal="right" vertical="center" wrapText="1"/>
    </xf>
    <xf numFmtId="44" fontId="5" fillId="2" borderId="25" xfId="1" applyFont="1" applyFill="1" applyBorder="1" applyAlignment="1" applyProtection="1">
      <alignment horizontal="center" vertical="center" shrinkToFit="1"/>
      <protection locked="0"/>
    </xf>
    <xf numFmtId="44" fontId="5" fillId="2" borderId="29" xfId="1" applyFont="1" applyFill="1" applyBorder="1" applyAlignment="1" applyProtection="1">
      <alignment horizontal="center" vertical="center" shrinkToFit="1"/>
      <protection locked="0"/>
    </xf>
    <xf numFmtId="44" fontId="5" fillId="2" borderId="26" xfId="1" applyFont="1" applyFill="1" applyBorder="1" applyAlignment="1" applyProtection="1">
      <alignment horizontal="center" vertical="center" shrinkToFit="1"/>
      <protection locked="0"/>
    </xf>
    <xf numFmtId="2" fontId="5" fillId="3" borderId="15" xfId="2" applyNumberFormat="1" applyFont="1" applyFill="1" applyBorder="1" applyAlignment="1" applyProtection="1">
      <alignment horizontal="center" vertical="center" wrapText="1"/>
    </xf>
    <xf numFmtId="9" fontId="5" fillId="0" borderId="32" xfId="3" applyFont="1" applyFill="1" applyBorder="1" applyAlignment="1" applyProtection="1">
      <alignment horizontal="justify" vertical="center" shrinkToFit="1"/>
    </xf>
    <xf numFmtId="9" fontId="5" fillId="0" borderId="8" xfId="3" applyFont="1" applyFill="1" applyBorder="1" applyAlignment="1" applyProtection="1">
      <alignment horizontal="justify" vertical="center" shrinkToFit="1"/>
    </xf>
    <xf numFmtId="49" fontId="4" fillId="3" borderId="56" xfId="2" applyNumberFormat="1" applyFont="1" applyFill="1" applyBorder="1" applyAlignment="1" applyProtection="1">
      <alignment horizontal="center" vertical="center" wrapText="1"/>
    </xf>
    <xf numFmtId="49" fontId="4" fillId="3" borderId="23" xfId="2" applyNumberFormat="1" applyFont="1" applyFill="1" applyBorder="1" applyAlignment="1" applyProtection="1">
      <alignment horizontal="center" vertical="center" wrapText="1"/>
    </xf>
    <xf numFmtId="2" fontId="5" fillId="3" borderId="50" xfId="2" applyNumberFormat="1" applyFont="1" applyFill="1" applyBorder="1" applyAlignment="1" applyProtection="1">
      <alignment horizontal="center" vertical="center" wrapText="1"/>
    </xf>
    <xf numFmtId="2" fontId="5" fillId="3" borderId="58" xfId="2" applyNumberFormat="1" applyFont="1" applyFill="1" applyBorder="1" applyAlignment="1" applyProtection="1">
      <alignment horizontal="center" vertical="center" wrapText="1"/>
    </xf>
    <xf numFmtId="2" fontId="5" fillId="3" borderId="57" xfId="2" applyNumberFormat="1" applyFont="1" applyFill="1" applyBorder="1" applyAlignment="1" applyProtection="1">
      <alignment horizontal="center" vertical="center" wrapText="1"/>
    </xf>
    <xf numFmtId="2" fontId="5" fillId="3" borderId="0" xfId="2" applyNumberFormat="1" applyFont="1" applyFill="1" applyBorder="1" applyAlignment="1" applyProtection="1">
      <alignment horizontal="center" vertical="center" wrapText="1"/>
    </xf>
    <xf numFmtId="2" fontId="5" fillId="3" borderId="59" xfId="2" applyNumberFormat="1" applyFont="1" applyFill="1" applyBorder="1" applyAlignment="1" applyProtection="1">
      <alignment horizontal="center" vertical="center" wrapText="1"/>
    </xf>
    <xf numFmtId="2" fontId="5" fillId="3" borderId="13" xfId="2" applyNumberFormat="1" applyFont="1" applyFill="1" applyBorder="1" applyAlignment="1" applyProtection="1">
      <alignment horizontal="center" vertical="center" wrapText="1"/>
    </xf>
    <xf numFmtId="44" fontId="4" fillId="5" borderId="50" xfId="1" applyFont="1" applyFill="1" applyBorder="1" applyAlignment="1" applyProtection="1">
      <alignment horizontal="right" vertical="center"/>
    </xf>
    <xf numFmtId="44" fontId="4" fillId="5" borderId="51" xfId="1" applyFont="1" applyFill="1" applyBorder="1" applyAlignment="1" applyProtection="1">
      <alignment horizontal="right" vertical="center"/>
    </xf>
    <xf numFmtId="44" fontId="4" fillId="5" borderId="20" xfId="1" applyFont="1" applyFill="1" applyBorder="1" applyAlignment="1" applyProtection="1">
      <alignment horizontal="right" vertical="center"/>
    </xf>
    <xf numFmtId="44" fontId="4" fillId="5" borderId="30" xfId="1" applyFont="1" applyFill="1" applyBorder="1" applyAlignment="1" applyProtection="1">
      <alignment horizontal="right" vertical="center"/>
    </xf>
    <xf numFmtId="0" fontId="11" fillId="0" borderId="33"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15" fillId="3" borderId="25" xfId="0" applyFont="1" applyFill="1" applyBorder="1" applyAlignment="1" applyProtection="1">
      <alignment horizontal="right" vertical="center"/>
    </xf>
    <xf numFmtId="0" fontId="15" fillId="3" borderId="29" xfId="0" applyFont="1" applyFill="1" applyBorder="1" applyAlignment="1" applyProtection="1">
      <alignment horizontal="right" vertical="center"/>
    </xf>
    <xf numFmtId="0" fontId="4" fillId="3" borderId="26" xfId="0" applyFont="1" applyFill="1" applyBorder="1" applyAlignment="1" applyProtection="1">
      <alignment horizontal="right" vertical="center" wrapText="1"/>
    </xf>
    <xf numFmtId="44" fontId="4" fillId="2" borderId="25" xfId="1" applyFont="1" applyFill="1" applyBorder="1" applyAlignment="1" applyProtection="1">
      <alignment horizontal="center" vertical="center" shrinkToFit="1"/>
      <protection locked="0"/>
    </xf>
    <xf numFmtId="44" fontId="4" fillId="2" borderId="29" xfId="1" applyFont="1" applyFill="1" applyBorder="1" applyAlignment="1" applyProtection="1">
      <alignment horizontal="center" vertical="center" shrinkToFit="1"/>
      <protection locked="0"/>
    </xf>
    <xf numFmtId="44" fontId="4" fillId="2" borderId="26" xfId="1" applyFont="1" applyFill="1" applyBorder="1" applyAlignment="1" applyProtection="1">
      <alignment horizontal="center" vertical="center" shrinkToFit="1"/>
      <protection locked="0"/>
    </xf>
    <xf numFmtId="0" fontId="15" fillId="2" borderId="25" xfId="0" applyFont="1" applyFill="1" applyBorder="1" applyAlignment="1" applyProtection="1">
      <alignment horizontal="center" vertical="center" shrinkToFit="1"/>
      <protection locked="0"/>
    </xf>
    <xf numFmtId="0" fontId="15" fillId="2" borderId="29" xfId="0" applyFont="1" applyFill="1" applyBorder="1" applyAlignment="1" applyProtection="1">
      <alignment horizontal="center" vertical="center" shrinkToFit="1"/>
      <protection locked="0"/>
    </xf>
    <xf numFmtId="0" fontId="15" fillId="2" borderId="26"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6"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right" vertical="center" wrapText="1"/>
    </xf>
    <xf numFmtId="0" fontId="14" fillId="2" borderId="1" xfId="0" applyFont="1" applyFill="1" applyBorder="1" applyAlignment="1" applyProtection="1">
      <alignment horizontal="center" shrinkToFit="1"/>
      <protection locked="0"/>
    </xf>
    <xf numFmtId="0" fontId="15" fillId="3" borderId="25" xfId="0" applyFont="1" applyFill="1" applyBorder="1" applyAlignment="1" applyProtection="1">
      <alignment horizontal="right" vertical="center" shrinkToFit="1"/>
    </xf>
    <xf numFmtId="0" fontId="15" fillId="3" borderId="26" xfId="0" applyFont="1" applyFill="1" applyBorder="1" applyAlignment="1" applyProtection="1">
      <alignment horizontal="right" vertical="center" shrinkToFit="1"/>
    </xf>
    <xf numFmtId="44" fontId="4" fillId="4" borderId="14" xfId="1" applyFont="1" applyFill="1" applyBorder="1" applyAlignment="1" applyProtection="1">
      <alignment horizontal="right" vertical="center"/>
    </xf>
    <xf numFmtId="44" fontId="4" fillId="4" borderId="8" xfId="1" applyFont="1" applyFill="1" applyBorder="1" applyAlignment="1" applyProtection="1">
      <alignment horizontal="right" vertical="center"/>
    </xf>
    <xf numFmtId="0" fontId="15" fillId="3" borderId="1" xfId="0" applyFont="1" applyFill="1" applyBorder="1" applyAlignment="1" applyProtection="1">
      <alignment horizontal="right" vertical="center"/>
    </xf>
    <xf numFmtId="0" fontId="15" fillId="2" borderId="63" xfId="0" applyFont="1" applyFill="1" applyBorder="1" applyAlignment="1" applyProtection="1">
      <alignment horizontal="center" vertical="center" shrinkToFit="1"/>
      <protection locked="0"/>
    </xf>
    <xf numFmtId="0" fontId="15" fillId="2" borderId="64" xfId="0" applyFont="1" applyFill="1" applyBorder="1" applyAlignment="1" applyProtection="1">
      <alignment horizontal="center" vertical="center" shrinkToFit="1"/>
      <protection locked="0"/>
    </xf>
    <xf numFmtId="0" fontId="15" fillId="2" borderId="65" xfId="0" applyFont="1" applyFill="1" applyBorder="1" applyAlignment="1" applyProtection="1">
      <alignment horizontal="center" vertical="center" shrinkToFit="1"/>
      <protection locked="0"/>
    </xf>
    <xf numFmtId="49" fontId="4" fillId="5" borderId="52" xfId="2" applyNumberFormat="1" applyFont="1" applyFill="1" applyBorder="1" applyAlignment="1" applyProtection="1">
      <alignment horizontal="left" vertical="center"/>
    </xf>
    <xf numFmtId="49" fontId="4" fillId="5" borderId="19" xfId="2" applyNumberFormat="1" applyFont="1" applyFill="1" applyBorder="1" applyAlignment="1" applyProtection="1">
      <alignment horizontal="left" vertical="center"/>
    </xf>
    <xf numFmtId="3" fontId="27" fillId="6" borderId="0" xfId="2" applyNumberFormat="1" applyFont="1" applyFill="1" applyBorder="1" applyAlignment="1" applyProtection="1">
      <alignment horizontal="center" vertical="center" wrapText="1"/>
    </xf>
    <xf numFmtId="49" fontId="5" fillId="2" borderId="52" xfId="2" applyNumberFormat="1" applyFont="1" applyFill="1" applyBorder="1" applyAlignment="1" applyProtection="1">
      <alignment horizontal="left" vertical="center"/>
    </xf>
    <xf numFmtId="49" fontId="5" fillId="2" borderId="19" xfId="2" applyNumberFormat="1" applyFont="1" applyFill="1" applyBorder="1" applyAlignment="1" applyProtection="1">
      <alignment horizontal="left" vertical="center"/>
    </xf>
    <xf numFmtId="44" fontId="5" fillId="3" borderId="29" xfId="1" applyFont="1" applyFill="1" applyBorder="1" applyAlignment="1" applyProtection="1">
      <alignment horizontal="center" vertical="center" shrinkToFit="1"/>
    </xf>
    <xf numFmtId="44" fontId="5" fillId="3" borderId="26" xfId="1" applyFont="1" applyFill="1" applyBorder="1" applyAlignment="1" applyProtection="1">
      <alignment horizontal="center" vertical="center" shrinkToFit="1"/>
    </xf>
    <xf numFmtId="2" fontId="4" fillId="3" borderId="60" xfId="2" applyNumberFormat="1" applyFont="1" applyFill="1" applyBorder="1" applyAlignment="1" applyProtection="1">
      <alignment horizontal="center" vertical="center" wrapText="1"/>
    </xf>
    <xf numFmtId="2" fontId="4" fillId="3" borderId="61" xfId="2" applyNumberFormat="1" applyFont="1" applyFill="1" applyBorder="1" applyAlignment="1" applyProtection="1">
      <alignment horizontal="center" vertical="center" wrapText="1"/>
    </xf>
    <xf numFmtId="2" fontId="4" fillId="3" borderId="62" xfId="2" applyNumberFormat="1" applyFont="1" applyFill="1" applyBorder="1" applyAlignment="1" applyProtection="1">
      <alignment horizontal="center" vertical="center" wrapText="1"/>
    </xf>
    <xf numFmtId="44" fontId="33" fillId="0" borderId="0" xfId="1" applyFont="1"/>
    <xf numFmtId="0" fontId="33" fillId="0" borderId="0" xfId="0" applyFont="1" applyAlignment="1">
      <alignment horizontal="right"/>
    </xf>
  </cellXfs>
  <cellStyles count="6">
    <cellStyle name="Hypertextový odkaz" xfId="5" builtinId="8"/>
    <cellStyle name="Měna" xfId="1" builtinId="4"/>
    <cellStyle name="Normální" xfId="0" builtinId="0"/>
    <cellStyle name="normální_LV - vzor_5-2001" xfId="2" xr:uid="{00000000-0005-0000-0000-000002000000}"/>
    <cellStyle name="Procenta" xfId="3" builtinId="5"/>
    <cellStyle name="výkaz výměr" xfId="4" xr:uid="{00000000-0005-0000-0000-000004000000}"/>
  </cellStyles>
  <dxfs count="157">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2" formatCode="0.00"/>
      <fill>
        <patternFill patternType="solid">
          <fgColor indexed="64"/>
          <bgColor theme="0" tint="-4.9989318521683403E-2"/>
        </patternFill>
      </fill>
      <alignment horizontal="right" vertical="center" textRotation="0" wrapText="0" indent="0" justifyLastLine="0" shrinkToFit="1" readingOrder="0"/>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outline="0">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rgb="FFFFFFCC"/>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rgb="FFFF0000"/>
        <name val="Century Gothic"/>
        <family val="2"/>
        <charset val="238"/>
        <scheme val="none"/>
      </font>
      <numFmt numFmtId="164" formatCode="#,##0.00_ ;\-#,##0.00\ "/>
      <fill>
        <patternFill patternType="solid">
          <fgColor indexed="64"/>
          <bgColor rgb="FFFFFFCC"/>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rgb="FFFFFFCC"/>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rgb="FFFF0000"/>
        <name val="Century Gothic"/>
        <family val="2"/>
        <charset val="238"/>
        <scheme val="none"/>
      </font>
      <numFmt numFmtId="164" formatCode="#,##0.00_ ;\-#,##0.00\ "/>
      <fill>
        <patternFill patternType="solid">
          <fgColor indexed="64"/>
          <bgColor rgb="FFFFFFCC"/>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rgb="FFFFFFCC"/>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rgb="FFFF0000"/>
        <name val="Century Gothic"/>
        <family val="2"/>
        <charset val="238"/>
        <scheme val="none"/>
      </font>
      <numFmt numFmtId="164" formatCode="#,##0.00_ ;\-#,##0.00\ "/>
      <fill>
        <patternFill patternType="solid">
          <fgColor indexed="64"/>
          <bgColor rgb="FFFFFFCC"/>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rgb="FFFFFFCC"/>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rgb="FFFF0000"/>
        <name val="Century Gothic"/>
        <family val="2"/>
        <charset val="238"/>
        <scheme val="none"/>
      </font>
      <numFmt numFmtId="164" formatCode="#,##0.00_ ;\-#,##0.00\ "/>
      <fill>
        <patternFill patternType="solid">
          <fgColor indexed="64"/>
          <bgColor rgb="FFFFFFCC"/>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theme="1"/>
        <name val="Century Gothic"/>
        <family val="2"/>
        <charset val="238"/>
        <scheme val="none"/>
      </font>
      <numFmt numFmtId="164" formatCode="#,##0.00_ ;\-#,##0.00\ "/>
      <fill>
        <patternFill patternType="solid">
          <fgColor indexed="64"/>
          <bgColor rgb="FFFFFFCC"/>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0.14999847407452621"/>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0.14999847407452621"/>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164" formatCode="#,##0.00_ ;\-#,##0.00\ "/>
      <fill>
        <patternFill patternType="solid">
          <fgColor indexed="64"/>
          <bgColor theme="0" tint="-0.14999847407452621"/>
        </patternFill>
      </fill>
      <alignment horizontal="right"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3" formatCode="#,##0"/>
      <fill>
        <patternFill patternType="solid">
          <fgColor indexed="64"/>
          <bgColor theme="0" tint="-0.14999847407452621"/>
        </patternFill>
      </fill>
      <alignment horizontal="center" vertical="center" textRotation="0" wrapText="0" indent="0" justifyLastLine="0" shrinkToFit="1"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30" formatCode="@"/>
      <fill>
        <patternFill patternType="solid">
          <fgColor indexed="64"/>
          <bgColor theme="9" tint="0.39997558519241921"/>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family val="2"/>
        <charset val="238"/>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top style="medium">
          <color indexed="64"/>
        </top>
        <bottom style="medium">
          <color indexed="64"/>
        </bottom>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solid">
          <fgColor indexed="64"/>
          <bgColor theme="0" tint="-4.9989318521683403E-2"/>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none">
          <fgColor indexed="64"/>
          <bgColor indexed="65"/>
        </patternFill>
      </fill>
      <alignment horizontal="right" vertical="center" textRotation="0" wrapText="0" indent="0" justifyLastLine="0" shrinkToFit="1" readingOrder="0"/>
      <border diagonalUp="0" diagonalDown="0">
        <left style="thin">
          <color indexed="64"/>
        </left>
        <right style="medium">
          <color indexed="64"/>
        </right>
        <top style="hair">
          <color indexed="64"/>
        </top>
        <bottom style="hair">
          <color indexed="64"/>
        </bottom>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none">
          <fgColor indexed="64"/>
          <bgColor indexed="65"/>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none">
          <fgColor indexed="64"/>
          <bgColor indexed="65"/>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none">
          <fgColor indexed="64"/>
          <bgColor indexed="65"/>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border>
      <protection locked="1" hidden="0"/>
    </dxf>
    <dxf>
      <font>
        <b/>
        <i val="0"/>
        <strike val="0"/>
        <condense val="0"/>
        <extend val="0"/>
        <outline val="0"/>
        <shadow val="0"/>
        <u val="none"/>
        <vertAlign val="baseline"/>
        <sz val="10"/>
        <color auto="1"/>
        <name val="Century Gothic"/>
        <scheme val="none"/>
      </font>
      <numFmt numFmtId="164" formatCode="#,##0.00_ ;\-#,##0.00\ "/>
      <fill>
        <patternFill patternType="none">
          <fgColor indexed="64"/>
          <bgColor indexed="65"/>
        </patternFill>
      </fill>
      <alignment horizontal="right" vertical="center" textRotation="0" wrapText="0" indent="0" justifyLastLine="0" shrinkToFit="1" readingOrder="0"/>
      <border diagonalUp="0" diagonalDown="0">
        <left style="thin">
          <color indexed="64"/>
        </left>
        <right style="thin">
          <color indexed="64"/>
        </right>
        <top style="hair">
          <color indexed="64"/>
        </top>
        <bottom style="hair">
          <color indexed="64"/>
        </bottom>
      </border>
      <protection locked="1" hidden="0"/>
    </dxf>
    <dxf>
      <font>
        <b/>
        <i val="0"/>
        <strike val="0"/>
        <condense val="0"/>
        <extend val="0"/>
        <outline val="0"/>
        <shadow val="0"/>
        <u val="none"/>
        <vertAlign val="baseline"/>
        <sz val="10"/>
        <color auto="1"/>
        <name val="Century Gothic"/>
        <scheme val="none"/>
      </font>
      <numFmt numFmtId="3" formatCode="#,##0"/>
      <fill>
        <patternFill patternType="solid">
          <fgColor indexed="64"/>
          <bgColor rgb="FFFFFFCC"/>
        </patternFill>
      </fill>
      <alignment horizontal="center" vertical="center" textRotation="0" wrapText="0" indent="0" justifyLastLine="0" shrinkToFit="1" readingOrder="0"/>
      <border diagonalUp="0" diagonalDown="0">
        <left style="thin">
          <color indexed="64"/>
        </left>
        <right style="thin">
          <color indexed="64"/>
        </right>
        <top style="hair">
          <color indexed="64"/>
        </top>
        <bottom style="hair">
          <color indexed="64"/>
        </bottom>
        <vertical/>
        <horizontal/>
      </border>
      <protection locked="0" hidden="0"/>
    </dxf>
    <dxf>
      <font>
        <b val="0"/>
        <i/>
        <color auto="1"/>
      </font>
      <fill>
        <patternFill patternType="lightGray">
          <fgColor theme="0" tint="-0.499984740745262"/>
          <bgColor theme="0" tint="-0.14993743705557422"/>
        </patternFill>
      </fill>
    </dxf>
    <dxf>
      <fill>
        <patternFill>
          <bgColor rgb="FF33CCFF"/>
        </patternFill>
      </fill>
    </dxf>
    <dxf>
      <fill>
        <patternFill>
          <bgColor rgb="FF00FFCC"/>
        </patternFill>
      </fill>
    </dxf>
    <dxf>
      <fill>
        <patternFill>
          <bgColor rgb="FF00CC99"/>
        </patternFill>
      </fill>
    </dxf>
    <dxf>
      <font>
        <color auto="1"/>
      </font>
      <fill>
        <patternFill>
          <bgColor rgb="FF9966FF"/>
        </patternFill>
      </fill>
    </dxf>
    <dxf>
      <fill>
        <patternFill>
          <bgColor rgb="FF99CCFF"/>
        </patternFill>
      </fill>
    </dxf>
    <dxf>
      <fill>
        <patternFill>
          <bgColor rgb="FF0099FF"/>
        </patternFill>
      </fill>
    </dxf>
    <dxf>
      <fill>
        <patternFill>
          <bgColor rgb="FF33CCCC"/>
        </patternFill>
      </fill>
    </dxf>
    <dxf>
      <fill>
        <patternFill>
          <bgColor rgb="FF66CCFF"/>
        </patternFill>
      </fill>
    </dxf>
    <dxf>
      <font>
        <color auto="1"/>
      </font>
      <fill>
        <patternFill>
          <bgColor rgb="FFCCFF33"/>
        </patternFill>
      </fill>
    </dxf>
    <dxf>
      <fill>
        <patternFill>
          <bgColor rgb="FFFF7C80"/>
        </patternFill>
      </fill>
    </dxf>
    <dxf>
      <fill>
        <patternFill>
          <bgColor rgb="FFFF9966"/>
        </patternFill>
      </fill>
    </dxf>
    <dxf>
      <fill>
        <patternFill>
          <bgColor rgb="FFFF9933"/>
        </patternFill>
      </fill>
    </dxf>
    <dxf>
      <fill>
        <patternFill>
          <bgColor rgb="FFFFCC00"/>
        </patternFill>
      </fill>
    </dxf>
    <dxf>
      <fill>
        <patternFill>
          <bgColor rgb="FFFFFF00"/>
        </patternFill>
      </fill>
    </dxf>
    <dxf>
      <fill>
        <patternFill>
          <bgColor rgb="FFCCCC00"/>
        </patternFill>
      </fill>
    </dxf>
    <dxf>
      <fill>
        <patternFill>
          <bgColor rgb="FF99FF99"/>
        </patternFill>
      </fill>
    </dxf>
    <dxf>
      <fill>
        <patternFill>
          <bgColor rgb="FFCCFF99"/>
        </patternFill>
      </fill>
    </dxf>
    <dxf>
      <fill>
        <patternFill>
          <bgColor rgb="FFFFFF99"/>
        </patternFill>
      </fill>
    </dxf>
    <dxf>
      <fill>
        <patternFill>
          <bgColor rgb="FFFFCC99"/>
        </patternFill>
      </fill>
    </dxf>
    <dxf>
      <fill>
        <patternFill>
          <bgColor rgb="FFFF9999"/>
        </patternFill>
      </fill>
    </dxf>
    <dxf>
      <fill>
        <patternFill>
          <bgColor rgb="FFFF99CC"/>
        </patternFill>
      </fill>
    </dxf>
    <dxf>
      <fill>
        <patternFill>
          <bgColor rgb="FFFF99FF"/>
        </patternFill>
      </fill>
    </dxf>
    <dxf>
      <fill>
        <patternFill>
          <bgColor rgb="FFCCCCFF"/>
        </patternFill>
      </fill>
    </dxf>
    <dxf>
      <fill>
        <patternFill>
          <bgColor rgb="FF99CCFF"/>
        </patternFill>
      </fill>
    </dxf>
    <dxf>
      <fill>
        <patternFill>
          <bgColor rgb="FFCCECFF"/>
        </patternFill>
      </fill>
    </dxf>
    <dxf>
      <fill>
        <patternFill>
          <bgColor rgb="FFCCFFFF"/>
        </patternFill>
      </fill>
    </dxf>
    <dxf>
      <fill>
        <patternFill>
          <bgColor rgb="FFCCFFCC"/>
        </patternFill>
      </fill>
    </dxf>
    <dxf>
      <fill>
        <patternFill>
          <bgColor rgb="FFFFCC66"/>
        </patternFill>
      </fill>
    </dxf>
    <dxf>
      <fill>
        <patternFill>
          <bgColor rgb="FFFFCCCC"/>
        </patternFill>
      </fill>
    </dxf>
    <dxf>
      <fill>
        <patternFill>
          <bgColor rgb="FFFFCCFF"/>
        </patternFill>
      </fill>
    </dxf>
    <dxf>
      <border>
        <top style="medium">
          <color indexed="64"/>
        </top>
      </border>
    </dxf>
    <dxf>
      <font>
        <b/>
        <strike val="0"/>
        <outline val="0"/>
        <shadow val="0"/>
        <u val="none"/>
        <vertAlign val="baseline"/>
        <sz val="10"/>
        <name val="Century Gothic"/>
        <scheme val="none"/>
      </font>
      <alignment vertical="center" textRotation="0" indent="0" justifyLastLine="0" readingOrder="0"/>
      <border diagonalUp="0" diagonalDown="0">
        <left style="thin">
          <color indexed="64"/>
        </left>
        <right style="thin">
          <color indexed="64"/>
        </right>
        <top/>
        <bottom/>
      </border>
      <protection locked="1" hidden="0"/>
    </dxf>
    <dxf>
      <border outline="0">
        <left style="medium">
          <color indexed="64"/>
        </left>
        <right style="medium">
          <color indexed="64"/>
        </right>
      </border>
    </dxf>
    <dxf>
      <font>
        <strike val="0"/>
        <outline val="0"/>
        <shadow val="0"/>
        <u val="none"/>
        <vertAlign val="baseline"/>
        <sz val="10"/>
        <name val="Century Gothic"/>
        <scheme val="none"/>
      </font>
      <protection locked="1" hidden="0"/>
    </dxf>
    <dxf>
      <font>
        <b/>
        <strike val="0"/>
        <outline val="0"/>
        <shadow val="0"/>
        <u val="none"/>
        <vertAlign val="baseline"/>
        <sz val="10"/>
        <color auto="1"/>
        <name val="Century Gothic"/>
        <scheme val="none"/>
      </font>
      <fill>
        <patternFill patternType="none">
          <fgColor indexed="64"/>
          <bgColor indexed="65"/>
        </patternFill>
      </fill>
      <alignment horizontal="center" vertical="center" textRotation="0" indent="0" justifyLastLine="0" readingOrder="0"/>
      <protection locked="1" hidden="0"/>
    </dxf>
    <dxf>
      <fill>
        <patternFill>
          <bgColor theme="5" tint="0.39994506668294322"/>
        </patternFill>
      </fill>
    </dxf>
    <dxf>
      <fill>
        <patternFill>
          <bgColor rgb="FF99FF99"/>
        </patternFill>
      </fill>
    </dxf>
    <dxf>
      <fill>
        <patternFill>
          <bgColor theme="5" tint="0.39994506668294322"/>
        </patternFill>
      </fill>
    </dxf>
    <dxf>
      <fill>
        <patternFill>
          <bgColor rgb="FF99FF99"/>
        </patternFill>
      </fill>
    </dxf>
    <dxf>
      <fill>
        <patternFill>
          <bgColor rgb="FF33CCFF"/>
        </patternFill>
      </fill>
    </dxf>
    <dxf>
      <fill>
        <patternFill>
          <bgColor rgb="FF00FFCC"/>
        </patternFill>
      </fill>
    </dxf>
    <dxf>
      <fill>
        <patternFill>
          <bgColor rgb="FF00CC99"/>
        </patternFill>
      </fill>
    </dxf>
    <dxf>
      <font>
        <color auto="1"/>
      </font>
      <fill>
        <patternFill>
          <bgColor rgb="FF9966FF"/>
        </patternFill>
      </fill>
    </dxf>
    <dxf>
      <fill>
        <patternFill>
          <bgColor rgb="FF99CCFF"/>
        </patternFill>
      </fill>
    </dxf>
    <dxf>
      <fill>
        <patternFill>
          <bgColor rgb="FF0099FF"/>
        </patternFill>
      </fill>
    </dxf>
    <dxf>
      <fill>
        <patternFill>
          <bgColor rgb="FF33CCCC"/>
        </patternFill>
      </fill>
    </dxf>
    <dxf>
      <fill>
        <patternFill>
          <bgColor rgb="FF66CCFF"/>
        </patternFill>
      </fill>
    </dxf>
    <dxf>
      <font>
        <color auto="1"/>
      </font>
      <fill>
        <patternFill>
          <bgColor rgb="FFCCFF33"/>
        </patternFill>
      </fill>
    </dxf>
    <dxf>
      <fill>
        <patternFill>
          <bgColor rgb="FFFF7C80"/>
        </patternFill>
      </fill>
    </dxf>
    <dxf>
      <fill>
        <patternFill>
          <bgColor rgb="FFFF9966"/>
        </patternFill>
      </fill>
    </dxf>
    <dxf>
      <fill>
        <patternFill>
          <bgColor rgb="FFFF9933"/>
        </patternFill>
      </fill>
    </dxf>
    <dxf>
      <fill>
        <patternFill>
          <bgColor rgb="FFFFCC00"/>
        </patternFill>
      </fill>
    </dxf>
    <dxf>
      <fill>
        <patternFill>
          <bgColor rgb="FFFFFF00"/>
        </patternFill>
      </fill>
    </dxf>
    <dxf>
      <fill>
        <patternFill>
          <bgColor rgb="FFCCCC00"/>
        </patternFill>
      </fill>
    </dxf>
    <dxf>
      <fill>
        <patternFill>
          <bgColor rgb="FF99FF99"/>
        </patternFill>
      </fill>
    </dxf>
    <dxf>
      <fill>
        <patternFill>
          <bgColor rgb="FFCCFF99"/>
        </patternFill>
      </fill>
    </dxf>
    <dxf>
      <fill>
        <patternFill>
          <bgColor rgb="FFFFFF99"/>
        </patternFill>
      </fill>
    </dxf>
    <dxf>
      <fill>
        <patternFill>
          <bgColor rgb="FFFFCC99"/>
        </patternFill>
      </fill>
    </dxf>
    <dxf>
      <fill>
        <patternFill>
          <bgColor rgb="FFFF9999"/>
        </patternFill>
      </fill>
    </dxf>
    <dxf>
      <fill>
        <patternFill>
          <bgColor rgb="FFFF99CC"/>
        </patternFill>
      </fill>
    </dxf>
    <dxf>
      <fill>
        <patternFill>
          <bgColor rgb="FFFF99FF"/>
        </patternFill>
      </fill>
    </dxf>
    <dxf>
      <fill>
        <patternFill>
          <bgColor rgb="FFCCCCFF"/>
        </patternFill>
      </fill>
    </dxf>
    <dxf>
      <fill>
        <patternFill>
          <bgColor rgb="FF99CCFF"/>
        </patternFill>
      </fill>
    </dxf>
    <dxf>
      <fill>
        <patternFill>
          <bgColor rgb="FFCCECFF"/>
        </patternFill>
      </fill>
    </dxf>
    <dxf>
      <fill>
        <patternFill>
          <bgColor rgb="FFCCFFFF"/>
        </patternFill>
      </fill>
    </dxf>
    <dxf>
      <fill>
        <patternFill>
          <bgColor rgb="FFCCFFCC"/>
        </patternFill>
      </fill>
    </dxf>
    <dxf>
      <fill>
        <patternFill>
          <bgColor rgb="FFFFCC66"/>
        </patternFill>
      </fill>
    </dxf>
    <dxf>
      <fill>
        <patternFill>
          <bgColor rgb="FFFFCCCC"/>
        </patternFill>
      </fill>
    </dxf>
    <dxf>
      <fill>
        <patternFill>
          <bgColor rgb="FFFFCCFF"/>
        </patternFill>
      </fill>
    </dxf>
    <dxf>
      <fill>
        <patternFill>
          <bgColor theme="5" tint="0.39994506668294322"/>
        </patternFill>
      </fill>
    </dxf>
    <dxf>
      <fill>
        <patternFill>
          <bgColor rgb="FF99FF99"/>
        </patternFill>
      </fill>
    </dxf>
    <dxf>
      <fill>
        <patternFill>
          <bgColor theme="5" tint="0.39994506668294322"/>
        </patternFill>
      </fill>
    </dxf>
    <dxf>
      <fill>
        <patternFill>
          <bgColor rgb="FF99FF99"/>
        </patternFill>
      </fill>
    </dxf>
    <dxf>
      <fill>
        <patternFill>
          <bgColor theme="5" tint="0.39994506668294322"/>
        </patternFill>
      </fill>
    </dxf>
    <dxf>
      <fill>
        <patternFill>
          <bgColor rgb="FF99FF99"/>
        </patternFill>
      </fill>
    </dxf>
    <dxf>
      <fill>
        <patternFill>
          <bgColor theme="5" tint="0.39994506668294322"/>
        </patternFill>
      </fill>
    </dxf>
    <dxf>
      <fill>
        <patternFill>
          <bgColor rgb="FF99FF99"/>
        </patternFill>
      </fill>
    </dxf>
    <dxf>
      <fill>
        <patternFill>
          <bgColor rgb="FF99FF99"/>
        </patternFill>
      </fill>
    </dxf>
    <dxf>
      <fill>
        <patternFill>
          <bgColor theme="5" tint="0.39994506668294322"/>
        </patternFill>
      </fill>
    </dxf>
    <dxf>
      <fill>
        <patternFill>
          <bgColor rgb="FF99FF99"/>
        </patternFill>
      </fill>
    </dxf>
    <dxf>
      <fill>
        <patternFill>
          <bgColor theme="5" tint="0.39994506668294322"/>
        </patternFill>
      </fill>
    </dxf>
    <dxf>
      <fill>
        <patternFill>
          <bgColor rgb="FF99FF99"/>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99FF99"/>
        </patternFill>
      </fill>
    </dxf>
  </dxfs>
  <tableStyles count="0" defaultTableStyle="TableStyleMedium9" defaultPivotStyle="PivotStyleLight16"/>
  <colors>
    <mruColors>
      <color rgb="FFD9D9D9"/>
      <color rgb="FFFFFFCC"/>
      <color rgb="FFFDCBCC"/>
      <color rgb="FFF8F7CF"/>
      <color rgb="FF6EF2AD"/>
      <color rgb="FF66FF66"/>
      <color rgb="FF00FFCC"/>
      <color rgb="FFCCFF33"/>
      <color rgb="FF99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A8:AW306" totalsRowCount="1" headerRowDxfId="105" dataDxfId="104" totalsRowDxfId="102" tableBorderDxfId="103" totalsRowBorderDxfId="101">
  <autoFilter ref="A8:AW305" xr:uid="{00000000-0009-0000-0100-000001000000}"/>
  <tableColumns count="49">
    <tableColumn id="1" xr3:uid="{00000000-0010-0000-0000-000001000000}" name="Změna č." dataDxfId="69" totalsRowDxfId="48" dataCellStyle="normální_LV - vzor_5-2001"/>
    <tableColumn id="2" xr3:uid="{00000000-0010-0000-0000-000002000000}" name="Stručný popis změn_x000a_(příp. jiná identifikace změnového listu)" totalsRowLabel="CELKEM" totalsRowDxfId="47" dataCellStyle="normální_LV - vzor_5-2001"/>
    <tableColumn id="3" xr3:uid="{00000000-0010-0000-0000-000003000000}" name="Dodatek č." totalsRowDxfId="46" dataCellStyle="normální_LV - vzor_5-2001"/>
    <tableColumn id="4" xr3:uid="{00000000-0010-0000-0000-000004000000}" name="Celková hodnota změn" totalsRowFunction="sum" totalsRowDxfId="45" dataCellStyle="Měna">
      <calculatedColumnFormula>(G9)+(I9-H9)+(K9-J9)+(M9-L9)+(O9-N9)</calculatedColumnFormula>
    </tableColumn>
    <tableColumn id="49" xr3:uid="{EFCF0F73-1BBE-482A-BDB5-502101B1025E}" name="z toho vlastní prostředky" totalsRowFunction="sum" totalsRowDxfId="44" dataCellStyle="Měna"/>
    <tableColumn id="48" xr3:uid="{A3155CF1-9577-4DB7-938D-E1D223500A05}" name="z toho cizí prostředky_x000a_(SMVS, EU apod.)" totalsRowFunction="sum" totalsRowDxfId="43" dataCellStyle="Měna"/>
    <tableColumn id="6" xr3:uid="{00000000-0010-0000-0000-000006000000}" name="Hodnota změny_x000a_(opční právo)_x000a_+" totalsRowFunction="sum" totalsRowDxfId="42" dataCellStyle="Měna"/>
    <tableColumn id="7" xr3:uid="{00000000-0010-0000-0000-000007000000}" name="Hodnota změny_x000a_(§222 odst. 4 ZZVZ)_x000a_-" totalsRowFunction="sum" totalsRowDxfId="41" dataCellStyle="Měna"/>
    <tableColumn id="8" xr3:uid="{00000000-0010-0000-0000-000008000000}" name="Hodnota změny_x000a_(§222 odst. 4 ZZVZ)_x000a_+" totalsRowFunction="sum" totalsRowDxfId="40" dataCellStyle="Měna"/>
    <tableColumn id="9" xr3:uid="{00000000-0010-0000-0000-000009000000}" name="Hodnota změny_x000a_(§222 odst. 5 ZZVZ)_x000a_-" totalsRowFunction="sum" totalsRowDxfId="39" dataCellStyle="Měna"/>
    <tableColumn id="10" xr3:uid="{00000000-0010-0000-0000-00000A000000}" name="Hodnota změny_x000a_(§222 odst. 5 ZZVZ)_x000a_+" totalsRowFunction="sum" totalsRowDxfId="38" dataCellStyle="Měna"/>
    <tableColumn id="11" xr3:uid="{00000000-0010-0000-0000-00000B000000}" name="Hodnota změny_x000a_(§222 odst. 6 ZZVZ)_x000a_-" totalsRowFunction="sum" totalsRowDxfId="37" dataCellStyle="Měna"/>
    <tableColumn id="12" xr3:uid="{00000000-0010-0000-0000-00000C000000}" name="Hodnota změny_x000a_(§222 odst. 6 ZZVZ)_x000a_+" totalsRowFunction="sum" totalsRowDxfId="36" dataCellStyle="Měna"/>
    <tableColumn id="13" xr3:uid="{00000000-0010-0000-0000-00000D000000}" name="Hodnota změny_x000a_(§222 odst. 7 ZZVZ)_x000a_-" totalsRowFunction="sum" totalsRowDxfId="35" dataCellStyle="Měna"/>
    <tableColumn id="14" xr3:uid="{00000000-0010-0000-0000-00000E000000}" name="Hodnota změny_x000a_(§222 odst. 7 ZZVZ) _x000a_+" totalsRowFunction="sum" totalsRowDxfId="34" dataCellStyle="Měna"/>
    <tableColumn id="15" xr3:uid="{00000000-0010-0000-0000-00000F000000}" name="Hodnota změny ve vztahu k § 222 odst. 4 ZZVZ" totalsRowFunction="sum" totalsRowDxfId="33" dataCellStyle="Měna">
      <calculatedColumnFormula>H9+I9</calculatedColumnFormula>
    </tableColumn>
    <tableColumn id="16" xr3:uid="{00000000-0010-0000-0000-000010000000}" name="Hodnota změny ve vztahu k §222 odst. 5 ZZVZ" totalsRowFunction="sum" totalsRowDxfId="32" dataCellStyle="Měna">
      <calculatedColumnFormula>K9+J9</calculatedColumnFormula>
    </tableColumn>
    <tableColumn id="17" xr3:uid="{00000000-0010-0000-0000-000011000000}" name="Hodnota změny ve vztahu k §222 odst. 6 ZZVZ_x000a_" totalsRowFunction="sum" totalsRowDxfId="31" dataCellStyle="Měna">
      <calculatedColumnFormula>M9+L9</calculatedColumnFormula>
    </tableColumn>
    <tableColumn id="18" xr3:uid="{00000000-0010-0000-0000-000012000000}" name="Cenový nárůst související se změnou _x000a_podle §222 odst. 5 a 6 ZZVZ (ve smyslu ust. § 222odst. 9)" totalsRowFunction="custom" totalsRowDxfId="30" dataCellStyle="Měna">
      <calculatedColumnFormula>"-"</calculatedColumnFormula>
      <totalsRowFormula>IF($D$5=0,0,(VALUE(IF(($M$306+$K$306)-($L$306+$J$306)&lt;=0,"0",($M$306-$L$306)+($K$306-$J$306)))))</totalsRowFormula>
    </tableColumn>
    <tableColumn id="19" xr3:uid="{00000000-0010-0000-0000-000013000000}" name="Dodatek č. 1" totalsRowFunction="sum" totalsRowDxfId="29" dataCellStyle="Měna">
      <calculatedColumnFormula>IF($C9=T$307,$D9,"")</calculatedColumnFormula>
    </tableColumn>
    <tableColumn id="20" xr3:uid="{00000000-0010-0000-0000-000014000000}" name="Dodatek č. 2" totalsRowFunction="sum" totalsRowDxfId="28" dataCellStyle="Měna">
      <calculatedColumnFormula>IF($C9=U$307,$D9,"")</calculatedColumnFormula>
    </tableColumn>
    <tableColumn id="21" xr3:uid="{00000000-0010-0000-0000-000015000000}" name="Dodatek č. 3" totalsRowFunction="sum" totalsRowDxfId="27" dataCellStyle="Měna">
      <calculatedColumnFormula>IF($C9=V$307,$D9,"")</calculatedColumnFormula>
    </tableColumn>
    <tableColumn id="22" xr3:uid="{00000000-0010-0000-0000-000016000000}" name="Dodatek č. 4" totalsRowFunction="sum" totalsRowDxfId="26" dataCellStyle="Měna">
      <calculatedColumnFormula>IF($C9=W$307,$D9,"")</calculatedColumnFormula>
    </tableColumn>
    <tableColumn id="23" xr3:uid="{00000000-0010-0000-0000-000017000000}" name="Dodatek č. 5" totalsRowFunction="sum" totalsRowDxfId="25" dataCellStyle="Měna">
      <calculatedColumnFormula>IF($C9=X$307,$D9,"")</calculatedColumnFormula>
    </tableColumn>
    <tableColumn id="24" xr3:uid="{00000000-0010-0000-0000-000018000000}" name="Dodatek č. 6" totalsRowFunction="sum" totalsRowDxfId="24" dataCellStyle="Měna">
      <calculatedColumnFormula>IF($C9=Y$307,$D9,"")</calculatedColumnFormula>
    </tableColumn>
    <tableColumn id="25" xr3:uid="{00000000-0010-0000-0000-000019000000}" name="Dodatek č. 7" totalsRowFunction="sum" totalsRowDxfId="23" dataCellStyle="Měna">
      <calculatedColumnFormula>IF($C9=Z$307,$D9,"")</calculatedColumnFormula>
    </tableColumn>
    <tableColumn id="26" xr3:uid="{00000000-0010-0000-0000-00001A000000}" name="Dodatek č. 8" totalsRowFunction="sum" totalsRowDxfId="22" dataCellStyle="Měna">
      <calculatedColumnFormula>IF($C9=AA$307,$D9,"")</calculatedColumnFormula>
    </tableColumn>
    <tableColumn id="27" xr3:uid="{00000000-0010-0000-0000-00001B000000}" name="Dodatek č. 9" totalsRowFunction="sum" totalsRowDxfId="21" dataCellStyle="Měna">
      <calculatedColumnFormula>IF($C9=AB$307,$D9,"")</calculatedColumnFormula>
    </tableColumn>
    <tableColumn id="28" xr3:uid="{00000000-0010-0000-0000-00001C000000}" name="Dodatek č. 10" totalsRowFunction="sum" totalsRowDxfId="20" dataCellStyle="Měna">
      <calculatedColumnFormula>IF($C9=AC$307,$D9,"")</calculatedColumnFormula>
    </tableColumn>
    <tableColumn id="29" xr3:uid="{00000000-0010-0000-0000-00001D000000}" name="Dodatek č. 11" totalsRowFunction="sum" dataDxfId="68" totalsRowDxfId="19" dataCellStyle="Měna">
      <calculatedColumnFormula>IF($C9=AD$307,$D9,"")</calculatedColumnFormula>
    </tableColumn>
    <tableColumn id="30" xr3:uid="{00000000-0010-0000-0000-00001E000000}" name="Dodatek č. 12" totalsRowFunction="sum" dataDxfId="67" totalsRowDxfId="18" dataCellStyle="Měna">
      <calculatedColumnFormula>IF($C9=AE$307,$D9,"")</calculatedColumnFormula>
    </tableColumn>
    <tableColumn id="31" xr3:uid="{00000000-0010-0000-0000-00001F000000}" name="Dodatek č. 13" totalsRowFunction="sum" dataDxfId="66" totalsRowDxfId="17" dataCellStyle="Měna">
      <calculatedColumnFormula>IF($C9=AF$307,$D9,"")</calculatedColumnFormula>
    </tableColumn>
    <tableColumn id="32" xr3:uid="{00000000-0010-0000-0000-000020000000}" name="Dodatek č. 14" totalsRowFunction="sum" dataDxfId="65" totalsRowDxfId="16" dataCellStyle="Měna">
      <calculatedColumnFormula>IF($C9=AG$307,$D9,"")</calculatedColumnFormula>
    </tableColumn>
    <tableColumn id="33" xr3:uid="{00000000-0010-0000-0000-000021000000}" name="Dodatek č. 15" totalsRowFunction="sum" dataDxfId="64" totalsRowDxfId="15" dataCellStyle="Měna">
      <calculatedColumnFormula>IF($C9=AH$307,$D9,"")</calculatedColumnFormula>
    </tableColumn>
    <tableColumn id="5" xr3:uid="{00000000-0010-0000-0000-000005000000}" name="Dodatek č. 16" totalsRowFunction="sum" dataDxfId="63" totalsRowDxfId="14" dataCellStyle="Měna">
      <calculatedColumnFormula>IF($C9=AI$307,$D9,"")</calculatedColumnFormula>
    </tableColumn>
    <tableColumn id="34" xr3:uid="{00000000-0010-0000-0000-000022000000}" name="Dodatek č. 17" totalsRowFunction="sum" dataDxfId="62" totalsRowDxfId="13" dataCellStyle="Měna">
      <calculatedColumnFormula>IF($C9=AJ$307,$D9,"")</calculatedColumnFormula>
    </tableColumn>
    <tableColumn id="35" xr3:uid="{00000000-0010-0000-0000-000023000000}" name="Dodatek č. 18" totalsRowFunction="sum" dataDxfId="61" totalsRowDxfId="12" dataCellStyle="Měna">
      <calculatedColumnFormula>IF($C9=AK$307,$D9,"")</calculatedColumnFormula>
    </tableColumn>
    <tableColumn id="36" xr3:uid="{00000000-0010-0000-0000-000024000000}" name="Dodatek č. 19" totalsRowFunction="sum" dataDxfId="60" totalsRowDxfId="11" dataCellStyle="Měna">
      <calculatedColumnFormula>IF($C9=AL$307,$D9,"")</calculatedColumnFormula>
    </tableColumn>
    <tableColumn id="37" xr3:uid="{00000000-0010-0000-0000-000025000000}" name="Dodatek č. 20" totalsRowFunction="sum" dataDxfId="59" totalsRowDxfId="10" dataCellStyle="Měna">
      <calculatedColumnFormula>IF($C9=AM$307,$D9,"")</calculatedColumnFormula>
    </tableColumn>
    <tableColumn id="38" xr3:uid="{00000000-0010-0000-0000-000026000000}" name="Dodatek č. 21" totalsRowFunction="sum" dataDxfId="58" totalsRowDxfId="9" dataCellStyle="Měna">
      <calculatedColumnFormula>IF($C9=AN$307,$D9,"")</calculatedColumnFormula>
    </tableColumn>
    <tableColumn id="39" xr3:uid="{00000000-0010-0000-0000-000027000000}" name="Dodatek č. 22" totalsRowFunction="sum" dataDxfId="57" totalsRowDxfId="8" dataCellStyle="Měna">
      <calculatedColumnFormula>IF($C9=AO$307,$D9,"")</calculatedColumnFormula>
    </tableColumn>
    <tableColumn id="40" xr3:uid="{00000000-0010-0000-0000-000028000000}" name="Dodatek č. 23" totalsRowFunction="sum" dataDxfId="56" totalsRowDxfId="7" dataCellStyle="Měna">
      <calculatedColumnFormula>IF($C9=AP$307,$D9,"")</calculatedColumnFormula>
    </tableColumn>
    <tableColumn id="41" xr3:uid="{00000000-0010-0000-0000-000029000000}" name="Dodatek č. 24" totalsRowFunction="sum" dataDxfId="55" totalsRowDxfId="6" dataCellStyle="Měna">
      <calculatedColumnFormula>IF($C9=AQ$307,$D9,"")</calculatedColumnFormula>
    </tableColumn>
    <tableColumn id="42" xr3:uid="{00000000-0010-0000-0000-00002A000000}" name="Dodatek č. 25" totalsRowFunction="sum" dataDxfId="54" totalsRowDxfId="5" dataCellStyle="Měna">
      <calculatedColumnFormula>IF($C9=AR$307,$D9,"")</calculatedColumnFormula>
    </tableColumn>
    <tableColumn id="43" xr3:uid="{00000000-0010-0000-0000-00002B000000}" name="Dodatek č. 26" totalsRowFunction="sum" dataDxfId="53" totalsRowDxfId="4" dataCellStyle="Měna">
      <calculatedColumnFormula>IF($C9=AS$307,$D9,"")</calculatedColumnFormula>
    </tableColumn>
    <tableColumn id="44" xr3:uid="{00000000-0010-0000-0000-00002C000000}" name="Dodatek č. 27" totalsRowFunction="sum" dataDxfId="52" totalsRowDxfId="3" dataCellStyle="Měna">
      <calculatedColumnFormula>IF($C9=AT$307,$D9,"")</calculatedColumnFormula>
    </tableColumn>
    <tableColumn id="45" xr3:uid="{00000000-0010-0000-0000-00002D000000}" name="Dodatek č. 28" totalsRowFunction="sum" dataDxfId="51" totalsRowDxfId="2" dataCellStyle="Měna">
      <calculatedColumnFormula>IF($C9=AU$307,$D9,"")</calculatedColumnFormula>
    </tableColumn>
    <tableColumn id="46" xr3:uid="{00000000-0010-0000-0000-00002E000000}" name="Dodatek č. 29" totalsRowFunction="sum" dataDxfId="50" totalsRowDxfId="1" dataCellStyle="Měna">
      <calculatedColumnFormula>IF($C9=AV$307,$D9,"")</calculatedColumnFormula>
    </tableColumn>
    <tableColumn id="47" xr3:uid="{00000000-0010-0000-0000-00002F000000}" name="Dodatek č. 30" totalsRowFunction="sum" dataDxfId="49" totalsRowDxfId="0" dataCellStyle="Měna">
      <calculatedColumnFormula>IF($C9=AW$307,$D9,"")</calculatedColumnFormula>
    </tableColumn>
  </tableColumns>
  <tableStyleInfo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ilan.benes@mkcr.cz"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N53"/>
  <sheetViews>
    <sheetView zoomScale="130" zoomScaleNormal="130" zoomScaleSheetLayoutView="115" workbookViewId="0">
      <selection sqref="A1:N3"/>
    </sheetView>
  </sheetViews>
  <sheetFormatPr defaultRowHeight="12.75" x14ac:dyDescent="0.2"/>
  <cols>
    <col min="1" max="1" width="5.42578125" style="99" customWidth="1"/>
    <col min="2" max="11" width="9.140625" style="99"/>
    <col min="12" max="12" width="11.140625" style="99" bestFit="1" customWidth="1"/>
    <col min="13" max="16384" width="9.140625" style="99"/>
  </cols>
  <sheetData>
    <row r="1" spans="1:14" ht="13.5" customHeight="1" x14ac:dyDescent="0.2">
      <c r="A1" s="214" t="s">
        <v>58</v>
      </c>
      <c r="B1" s="214"/>
      <c r="C1" s="214"/>
      <c r="D1" s="214"/>
      <c r="E1" s="214"/>
      <c r="F1" s="214"/>
      <c r="G1" s="214"/>
      <c r="H1" s="214"/>
      <c r="I1" s="214"/>
      <c r="J1" s="214"/>
      <c r="K1" s="214"/>
      <c r="L1" s="214"/>
      <c r="M1" s="214"/>
      <c r="N1" s="214"/>
    </row>
    <row r="2" spans="1:14" ht="12.75" customHeight="1" x14ac:dyDescent="0.2">
      <c r="A2" s="214"/>
      <c r="B2" s="214"/>
      <c r="C2" s="214"/>
      <c r="D2" s="214"/>
      <c r="E2" s="214"/>
      <c r="F2" s="214"/>
      <c r="G2" s="214"/>
      <c r="H2" s="214"/>
      <c r="I2" s="214"/>
      <c r="J2" s="214"/>
      <c r="K2" s="214"/>
      <c r="L2" s="214"/>
      <c r="M2" s="214"/>
      <c r="N2" s="214"/>
    </row>
    <row r="3" spans="1:14" x14ac:dyDescent="0.2">
      <c r="A3" s="214"/>
      <c r="B3" s="214"/>
      <c r="C3" s="214"/>
      <c r="D3" s="214"/>
      <c r="E3" s="214"/>
      <c r="F3" s="214"/>
      <c r="G3" s="214"/>
      <c r="H3" s="214"/>
      <c r="I3" s="214"/>
      <c r="J3" s="214"/>
      <c r="K3" s="214"/>
      <c r="L3" s="214"/>
      <c r="M3" s="214"/>
      <c r="N3" s="214"/>
    </row>
    <row r="4" spans="1:14" s="100" customFormat="1" ht="13.5" x14ac:dyDescent="0.2">
      <c r="A4" s="98" t="s">
        <v>45</v>
      </c>
      <c r="B4" s="230" t="s">
        <v>53</v>
      </c>
      <c r="C4" s="231"/>
      <c r="D4" s="231"/>
      <c r="E4" s="231"/>
      <c r="F4" s="231"/>
      <c r="G4" s="231"/>
      <c r="H4" s="231"/>
      <c r="I4" s="231"/>
      <c r="J4" s="231"/>
      <c r="K4" s="231"/>
      <c r="L4" s="231"/>
      <c r="M4" s="231"/>
      <c r="N4" s="232"/>
    </row>
    <row r="5" spans="1:14" s="100" customFormat="1" ht="13.5" x14ac:dyDescent="0.2">
      <c r="A5" s="98"/>
      <c r="B5" s="230"/>
      <c r="C5" s="231"/>
      <c r="D5" s="231"/>
      <c r="E5" s="231"/>
      <c r="F5" s="231"/>
      <c r="G5" s="231"/>
      <c r="H5" s="231"/>
      <c r="I5" s="231"/>
      <c r="J5" s="231"/>
      <c r="K5" s="231"/>
      <c r="L5" s="231"/>
      <c r="M5" s="231"/>
      <c r="N5" s="232"/>
    </row>
    <row r="6" spans="1:14" s="100" customFormat="1" ht="27.95" customHeight="1" x14ac:dyDescent="0.2">
      <c r="A6" s="101" t="s">
        <v>46</v>
      </c>
      <c r="B6" s="227" t="s">
        <v>132</v>
      </c>
      <c r="C6" s="228"/>
      <c r="D6" s="228"/>
      <c r="E6" s="228"/>
      <c r="F6" s="228"/>
      <c r="G6" s="228"/>
      <c r="H6" s="228"/>
      <c r="I6" s="228"/>
      <c r="J6" s="228"/>
      <c r="K6" s="228"/>
      <c r="L6" s="228"/>
      <c r="M6" s="228"/>
      <c r="N6" s="229"/>
    </row>
    <row r="7" spans="1:14" s="100" customFormat="1" ht="13.5" x14ac:dyDescent="0.2">
      <c r="A7" s="98"/>
      <c r="B7" s="233"/>
      <c r="C7" s="234"/>
      <c r="D7" s="234"/>
      <c r="E7" s="234"/>
      <c r="F7" s="234"/>
      <c r="G7" s="234"/>
      <c r="H7" s="234"/>
      <c r="I7" s="234"/>
      <c r="J7" s="234"/>
      <c r="K7" s="234"/>
      <c r="L7" s="234"/>
      <c r="M7" s="234"/>
      <c r="N7" s="235"/>
    </row>
    <row r="8" spans="1:14" ht="12.75" customHeight="1" x14ac:dyDescent="0.2">
      <c r="A8" s="98" t="s">
        <v>47</v>
      </c>
      <c r="B8" s="230" t="s">
        <v>63</v>
      </c>
      <c r="C8" s="231"/>
      <c r="D8" s="231"/>
      <c r="E8" s="231"/>
      <c r="F8" s="231"/>
      <c r="G8" s="231"/>
      <c r="H8" s="231"/>
      <c r="I8" s="231"/>
      <c r="J8" s="231"/>
      <c r="K8" s="231"/>
      <c r="L8" s="231"/>
      <c r="M8" s="231"/>
      <c r="N8" s="232"/>
    </row>
    <row r="9" spans="1:14" s="186" customFormat="1" ht="14.1" customHeight="1" x14ac:dyDescent="0.2">
      <c r="A9" s="185"/>
      <c r="B9" s="101" t="s">
        <v>48</v>
      </c>
      <c r="C9" s="215" t="s">
        <v>145</v>
      </c>
      <c r="D9" s="216"/>
      <c r="E9" s="216"/>
      <c r="F9" s="216"/>
      <c r="G9" s="216"/>
      <c r="H9" s="216"/>
      <c r="I9" s="216"/>
      <c r="J9" s="216"/>
      <c r="K9" s="216"/>
      <c r="L9" s="216"/>
      <c r="M9" s="216"/>
      <c r="N9" s="217"/>
    </row>
    <row r="10" spans="1:14" s="186" customFormat="1" ht="14.1" customHeight="1" x14ac:dyDescent="0.2">
      <c r="A10" s="185"/>
      <c r="B10" s="101"/>
      <c r="C10" s="236"/>
      <c r="D10" s="237"/>
      <c r="E10" s="237"/>
      <c r="F10" s="237"/>
      <c r="G10" s="237"/>
      <c r="H10" s="237"/>
      <c r="I10" s="237"/>
      <c r="J10" s="237"/>
      <c r="K10" s="237"/>
      <c r="L10" s="237"/>
      <c r="M10" s="237"/>
      <c r="N10" s="238"/>
    </row>
    <row r="11" spans="1:14" s="186" customFormat="1" ht="14.1" customHeight="1" x14ac:dyDescent="0.2">
      <c r="A11" s="185"/>
      <c r="B11" s="101"/>
      <c r="C11" s="218"/>
      <c r="D11" s="219"/>
      <c r="E11" s="219"/>
      <c r="F11" s="219"/>
      <c r="G11" s="219"/>
      <c r="H11" s="219"/>
      <c r="I11" s="219"/>
      <c r="J11" s="219"/>
      <c r="K11" s="219"/>
      <c r="L11" s="219"/>
      <c r="M11" s="219"/>
      <c r="N11" s="220"/>
    </row>
    <row r="12" spans="1:14" s="186" customFormat="1" ht="14.1" customHeight="1" x14ac:dyDescent="0.2">
      <c r="A12" s="185"/>
      <c r="B12" s="101" t="s">
        <v>49</v>
      </c>
      <c r="C12" s="208" t="s">
        <v>54</v>
      </c>
      <c r="D12" s="209"/>
      <c r="E12" s="209"/>
      <c r="F12" s="209"/>
      <c r="G12" s="209"/>
      <c r="H12" s="209"/>
      <c r="I12" s="209"/>
      <c r="J12" s="209"/>
      <c r="K12" s="209"/>
      <c r="L12" s="209"/>
      <c r="M12" s="209"/>
      <c r="N12" s="210"/>
    </row>
    <row r="13" spans="1:14" s="186" customFormat="1" ht="14.1" customHeight="1" x14ac:dyDescent="0.2">
      <c r="A13" s="185"/>
      <c r="B13" s="101" t="s">
        <v>50</v>
      </c>
      <c r="C13" s="215" t="s">
        <v>55</v>
      </c>
      <c r="D13" s="216"/>
      <c r="E13" s="216"/>
      <c r="F13" s="216"/>
      <c r="G13" s="216"/>
      <c r="H13" s="216"/>
      <c r="I13" s="216"/>
      <c r="J13" s="216"/>
      <c r="K13" s="216"/>
      <c r="L13" s="216"/>
      <c r="M13" s="216"/>
      <c r="N13" s="217"/>
    </row>
    <row r="14" spans="1:14" s="186" customFormat="1" ht="14.1" customHeight="1" x14ac:dyDescent="0.2">
      <c r="A14" s="185"/>
      <c r="B14" s="101"/>
      <c r="C14" s="218"/>
      <c r="D14" s="219"/>
      <c r="E14" s="219"/>
      <c r="F14" s="219"/>
      <c r="G14" s="219"/>
      <c r="H14" s="219"/>
      <c r="I14" s="219"/>
      <c r="J14" s="219"/>
      <c r="K14" s="219"/>
      <c r="L14" s="219"/>
      <c r="M14" s="219"/>
      <c r="N14" s="220"/>
    </row>
    <row r="15" spans="1:14" s="186" customFormat="1" ht="14.1" customHeight="1" x14ac:dyDescent="0.2">
      <c r="A15" s="185"/>
      <c r="B15" s="101" t="s">
        <v>51</v>
      </c>
      <c r="C15" s="208" t="s">
        <v>57</v>
      </c>
      <c r="D15" s="209"/>
      <c r="E15" s="209"/>
      <c r="F15" s="209"/>
      <c r="G15" s="209"/>
      <c r="H15" s="209"/>
      <c r="I15" s="209"/>
      <c r="J15" s="209"/>
      <c r="K15" s="209"/>
      <c r="L15" s="209"/>
      <c r="M15" s="209"/>
      <c r="N15" s="210"/>
    </row>
    <row r="16" spans="1:14" s="186" customFormat="1" ht="14.1" customHeight="1" x14ac:dyDescent="0.2">
      <c r="A16" s="185"/>
      <c r="B16" s="101" t="s">
        <v>52</v>
      </c>
      <c r="C16" s="208" t="s">
        <v>56</v>
      </c>
      <c r="D16" s="209"/>
      <c r="E16" s="209"/>
      <c r="F16" s="209"/>
      <c r="G16" s="209"/>
      <c r="H16" s="209"/>
      <c r="I16" s="209"/>
      <c r="J16" s="209"/>
      <c r="K16" s="209"/>
      <c r="L16" s="209"/>
      <c r="M16" s="209"/>
      <c r="N16" s="210"/>
    </row>
    <row r="17" spans="1:14" s="186" customFormat="1" ht="14.1" customHeight="1" x14ac:dyDescent="0.2">
      <c r="A17" s="185"/>
      <c r="B17" s="193" t="s">
        <v>61</v>
      </c>
      <c r="C17" s="221" t="s">
        <v>153</v>
      </c>
      <c r="D17" s="222"/>
      <c r="E17" s="222"/>
      <c r="F17" s="222"/>
      <c r="G17" s="222"/>
      <c r="H17" s="222"/>
      <c r="I17" s="222"/>
      <c r="J17" s="222"/>
      <c r="K17" s="222"/>
      <c r="L17" s="222"/>
      <c r="M17" s="222"/>
      <c r="N17" s="223"/>
    </row>
    <row r="18" spans="1:14" s="186" customFormat="1" ht="14.1" customHeight="1" x14ac:dyDescent="0.2">
      <c r="A18" s="185"/>
      <c r="B18" s="101"/>
      <c r="C18" s="224"/>
      <c r="D18" s="225"/>
      <c r="E18" s="225"/>
      <c r="F18" s="225"/>
      <c r="G18" s="225"/>
      <c r="H18" s="225"/>
      <c r="I18" s="225"/>
      <c r="J18" s="225"/>
      <c r="K18" s="225"/>
      <c r="L18" s="225"/>
      <c r="M18" s="225"/>
      <c r="N18" s="226"/>
    </row>
    <row r="19" spans="1:14" s="186" customFormat="1" ht="14.1" customHeight="1" x14ac:dyDescent="0.2">
      <c r="A19" s="185"/>
      <c r="B19" s="101" t="s">
        <v>64</v>
      </c>
      <c r="C19" s="208" t="s">
        <v>146</v>
      </c>
      <c r="D19" s="209"/>
      <c r="E19" s="209"/>
      <c r="F19" s="209"/>
      <c r="G19" s="209"/>
      <c r="H19" s="209"/>
      <c r="I19" s="209"/>
      <c r="J19" s="209"/>
      <c r="K19" s="209"/>
      <c r="L19" s="209"/>
      <c r="M19" s="209"/>
      <c r="N19" s="210"/>
    </row>
    <row r="20" spans="1:14" ht="13.5" x14ac:dyDescent="0.2">
      <c r="A20" s="98"/>
    </row>
    <row r="21" spans="1:14" ht="13.5" x14ac:dyDescent="0.2">
      <c r="A21" s="98" t="s">
        <v>59</v>
      </c>
      <c r="B21" s="248" t="s">
        <v>147</v>
      </c>
      <c r="C21" s="249"/>
      <c r="D21" s="249"/>
      <c r="E21" s="249"/>
      <c r="F21" s="249"/>
      <c r="G21" s="249"/>
      <c r="H21" s="249"/>
      <c r="I21" s="249"/>
      <c r="J21" s="249"/>
      <c r="K21" s="249"/>
      <c r="L21" s="249"/>
      <c r="M21" s="249"/>
      <c r="N21" s="250"/>
    </row>
    <row r="22" spans="1:14" ht="13.5" x14ac:dyDescent="0.2">
      <c r="A22" s="98"/>
    </row>
    <row r="23" spans="1:14" ht="13.5" x14ac:dyDescent="0.2">
      <c r="A23" s="98"/>
    </row>
    <row r="24" spans="1:14" ht="13.5" x14ac:dyDescent="0.2">
      <c r="B24" s="251" t="s">
        <v>62</v>
      </c>
      <c r="C24" s="252"/>
      <c r="D24" s="142" t="s">
        <v>133</v>
      </c>
      <c r="G24" s="265" t="s">
        <v>152</v>
      </c>
      <c r="H24" s="266"/>
      <c r="I24" s="144" t="s">
        <v>134</v>
      </c>
      <c r="J24" s="145"/>
      <c r="K24" s="146"/>
    </row>
    <row r="25" spans="1:14" ht="13.5" x14ac:dyDescent="0.2">
      <c r="H25" s="143"/>
      <c r="I25" s="267" t="s">
        <v>135</v>
      </c>
      <c r="J25" s="268"/>
      <c r="K25" s="269"/>
    </row>
    <row r="26" spans="1:14" ht="14.25" x14ac:dyDescent="0.3">
      <c r="H26" s="146"/>
      <c r="I26" s="276" t="s">
        <v>136</v>
      </c>
      <c r="J26" s="277"/>
      <c r="K26" s="146"/>
    </row>
    <row r="28" spans="1:14" ht="12.75" customHeight="1" x14ac:dyDescent="0.25">
      <c r="B28" s="189" t="s">
        <v>65</v>
      </c>
      <c r="C28" s="190"/>
      <c r="D28" s="190"/>
      <c r="E28" s="190"/>
      <c r="F28" s="190"/>
      <c r="G28" s="190"/>
      <c r="H28" s="190"/>
      <c r="I28" s="190"/>
      <c r="J28" s="190"/>
      <c r="K28" s="190"/>
      <c r="L28" s="190"/>
      <c r="M28" s="190"/>
      <c r="N28" s="191"/>
    </row>
    <row r="29" spans="1:14" ht="13.5" customHeight="1" x14ac:dyDescent="0.2">
      <c r="B29" s="253" t="s">
        <v>150</v>
      </c>
      <c r="C29" s="254"/>
      <c r="D29" s="254"/>
      <c r="E29" s="254"/>
      <c r="F29" s="254"/>
      <c r="G29" s="254"/>
      <c r="H29" s="254"/>
      <c r="I29" s="254"/>
      <c r="J29" s="254"/>
      <c r="K29" s="254"/>
      <c r="L29" s="254"/>
      <c r="M29" s="254"/>
      <c r="N29" s="255"/>
    </row>
    <row r="30" spans="1:14" ht="13.5" customHeight="1" x14ac:dyDescent="0.2">
      <c r="B30" s="270"/>
      <c r="C30" s="271"/>
      <c r="D30" s="271"/>
      <c r="E30" s="271"/>
      <c r="F30" s="271"/>
      <c r="G30" s="271"/>
      <c r="H30" s="271"/>
      <c r="I30" s="271"/>
      <c r="J30" s="271"/>
      <c r="K30" s="271"/>
      <c r="L30" s="271"/>
      <c r="M30" s="271"/>
      <c r="N30" s="272"/>
    </row>
    <row r="31" spans="1:14" ht="13.5" x14ac:dyDescent="0.2">
      <c r="B31" s="253" t="s">
        <v>144</v>
      </c>
      <c r="C31" s="254"/>
      <c r="D31" s="254"/>
      <c r="E31" s="254"/>
      <c r="F31" s="254"/>
      <c r="G31" s="254"/>
      <c r="H31" s="254"/>
      <c r="I31" s="254"/>
      <c r="J31" s="254"/>
      <c r="K31" s="254"/>
      <c r="L31" s="254"/>
      <c r="M31" s="254"/>
      <c r="N31" s="255"/>
    </row>
    <row r="32" spans="1:14" ht="13.5" x14ac:dyDescent="0.2">
      <c r="B32" s="273" t="s">
        <v>151</v>
      </c>
      <c r="C32" s="274"/>
      <c r="D32" s="274"/>
      <c r="E32" s="274"/>
      <c r="F32" s="274"/>
      <c r="G32" s="274"/>
      <c r="H32" s="274"/>
      <c r="I32" s="274"/>
      <c r="J32" s="274"/>
      <c r="K32" s="274"/>
      <c r="L32" s="274"/>
      <c r="M32" s="274"/>
      <c r="N32" s="275"/>
    </row>
    <row r="33" spans="2:14" ht="13.5" x14ac:dyDescent="0.2">
      <c r="B33" s="262"/>
      <c r="C33" s="263"/>
      <c r="D33" s="263"/>
      <c r="E33" s="263"/>
      <c r="F33" s="263"/>
      <c r="G33" s="263"/>
      <c r="H33" s="263"/>
      <c r="I33" s="263"/>
      <c r="J33" s="263"/>
      <c r="K33" s="263"/>
      <c r="L33" s="263"/>
      <c r="M33" s="263"/>
      <c r="N33" s="264"/>
    </row>
    <row r="34" spans="2:14" x14ac:dyDescent="0.2">
      <c r="B34" s="112" t="s">
        <v>68</v>
      </c>
      <c r="C34" s="112"/>
      <c r="D34" s="111"/>
      <c r="E34" s="111"/>
      <c r="F34" s="111"/>
      <c r="G34" s="111"/>
      <c r="H34" s="111"/>
      <c r="I34" s="111"/>
      <c r="J34" s="111"/>
      <c r="K34" s="111"/>
      <c r="L34" s="111"/>
      <c r="M34" s="111"/>
      <c r="N34" s="111"/>
    </row>
    <row r="35" spans="2:14" ht="13.5" x14ac:dyDescent="0.25">
      <c r="B35" s="117" t="s">
        <v>143</v>
      </c>
      <c r="C35" s="112"/>
      <c r="D35" s="111"/>
      <c r="E35" s="111"/>
      <c r="F35" s="111"/>
      <c r="G35" s="111"/>
      <c r="H35" s="111"/>
      <c r="I35" s="111"/>
      <c r="J35" s="111"/>
      <c r="K35" s="111"/>
      <c r="L35" s="111"/>
      <c r="M35" s="111"/>
      <c r="N35" s="111"/>
    </row>
    <row r="36" spans="2:14" ht="13.5" x14ac:dyDescent="0.2">
      <c r="B36" s="211" t="s">
        <v>84</v>
      </c>
      <c r="C36" s="212"/>
      <c r="D36" s="212"/>
      <c r="E36" s="212"/>
      <c r="F36" s="212"/>
      <c r="G36" s="212"/>
      <c r="H36" s="212"/>
      <c r="I36" s="212"/>
      <c r="J36" s="212"/>
      <c r="K36" s="212"/>
      <c r="L36" s="212"/>
      <c r="M36" s="212"/>
      <c r="N36" s="213"/>
    </row>
    <row r="37" spans="2:14" ht="13.5" x14ac:dyDescent="0.2">
      <c r="B37" s="211" t="s">
        <v>85</v>
      </c>
      <c r="C37" s="212"/>
      <c r="D37" s="212"/>
      <c r="E37" s="212"/>
      <c r="F37" s="212"/>
      <c r="G37" s="212"/>
      <c r="H37" s="212"/>
      <c r="I37" s="212"/>
      <c r="J37" s="212"/>
      <c r="K37" s="212"/>
      <c r="L37" s="212"/>
      <c r="M37" s="212"/>
      <c r="N37" s="213"/>
    </row>
    <row r="38" spans="2:14" ht="13.5" x14ac:dyDescent="0.2">
      <c r="B38" s="211" t="s">
        <v>119</v>
      </c>
      <c r="C38" s="212"/>
      <c r="D38" s="212"/>
      <c r="E38" s="212"/>
      <c r="F38" s="212"/>
      <c r="G38" s="212"/>
      <c r="H38" s="212"/>
      <c r="I38" s="212"/>
      <c r="J38" s="212"/>
      <c r="K38" s="212"/>
      <c r="L38" s="212"/>
      <c r="M38" s="212"/>
      <c r="N38" s="213"/>
    </row>
    <row r="39" spans="2:14" ht="13.5" x14ac:dyDescent="0.2">
      <c r="B39" s="211" t="s">
        <v>120</v>
      </c>
      <c r="C39" s="212"/>
      <c r="D39" s="212"/>
      <c r="E39" s="212"/>
      <c r="F39" s="212"/>
      <c r="G39" s="212"/>
      <c r="H39" s="212"/>
      <c r="I39" s="212"/>
      <c r="J39" s="212"/>
      <c r="K39" s="212"/>
      <c r="L39" s="212"/>
      <c r="M39" s="212"/>
      <c r="N39" s="213"/>
    </row>
    <row r="40" spans="2:14" ht="13.5" x14ac:dyDescent="0.2">
      <c r="B40" s="211" t="s">
        <v>127</v>
      </c>
      <c r="C40" s="212"/>
      <c r="D40" s="212"/>
      <c r="E40" s="212"/>
      <c r="F40" s="212"/>
      <c r="G40" s="212"/>
      <c r="H40" s="212"/>
      <c r="I40" s="212"/>
      <c r="J40" s="212"/>
      <c r="K40" s="212"/>
      <c r="L40" s="212"/>
      <c r="M40" s="212"/>
      <c r="N40" s="213"/>
    </row>
    <row r="41" spans="2:14" ht="13.5" x14ac:dyDescent="0.25">
      <c r="B41" s="117" t="s">
        <v>83</v>
      </c>
      <c r="C41" s="112"/>
      <c r="D41" s="111"/>
      <c r="E41" s="111"/>
      <c r="F41" s="111"/>
      <c r="G41" s="111"/>
      <c r="H41" s="111"/>
      <c r="I41" s="111"/>
      <c r="J41" s="111"/>
      <c r="K41" s="111"/>
      <c r="L41" s="111"/>
      <c r="M41" s="111"/>
      <c r="N41" s="111"/>
    </row>
    <row r="42" spans="2:14" ht="13.5" customHeight="1" x14ac:dyDescent="0.25">
      <c r="B42" s="117" t="s">
        <v>76</v>
      </c>
      <c r="C42" s="117"/>
      <c r="D42" s="117"/>
      <c r="E42" s="117"/>
      <c r="F42" s="117"/>
      <c r="G42" s="117"/>
      <c r="H42" s="117"/>
      <c r="I42" s="117"/>
      <c r="J42" s="117"/>
      <c r="K42" s="117"/>
      <c r="L42" s="117"/>
      <c r="M42" s="117"/>
      <c r="N42" s="117"/>
    </row>
    <row r="43" spans="2:14" ht="13.5" customHeight="1" x14ac:dyDescent="0.25">
      <c r="B43" s="117" t="s">
        <v>77</v>
      </c>
      <c r="C43" s="117"/>
      <c r="D43" s="117"/>
      <c r="E43" s="117"/>
      <c r="F43" s="117"/>
      <c r="G43" s="117"/>
      <c r="H43" s="117"/>
      <c r="I43" s="117"/>
      <c r="J43" s="117"/>
      <c r="K43" s="117"/>
      <c r="L43" s="117"/>
      <c r="M43" s="117"/>
      <c r="N43" s="117"/>
    </row>
    <row r="44" spans="2:14" ht="13.5" x14ac:dyDescent="0.25">
      <c r="B44" s="117" t="s">
        <v>75</v>
      </c>
    </row>
    <row r="45" spans="2:14" ht="12.75" customHeight="1" x14ac:dyDescent="0.2">
      <c r="B45" s="211" t="s">
        <v>70</v>
      </c>
      <c r="C45" s="212"/>
      <c r="D45" s="212"/>
      <c r="E45" s="212"/>
      <c r="F45" s="212"/>
      <c r="G45" s="212"/>
      <c r="H45" s="212"/>
      <c r="I45" s="212"/>
      <c r="J45" s="212"/>
      <c r="K45" s="212"/>
      <c r="L45" s="212"/>
      <c r="M45" s="212"/>
      <c r="N45" s="213"/>
    </row>
    <row r="46" spans="2:14" ht="12.75" customHeight="1" x14ac:dyDescent="0.2">
      <c r="B46" s="256"/>
      <c r="C46" s="257"/>
      <c r="D46" s="257"/>
      <c r="E46" s="257"/>
      <c r="F46" s="257"/>
      <c r="G46" s="257"/>
      <c r="H46" s="257"/>
      <c r="I46" s="257"/>
      <c r="J46" s="257"/>
      <c r="K46" s="257"/>
      <c r="L46" s="257"/>
      <c r="M46" s="257"/>
      <c r="N46" s="258"/>
    </row>
    <row r="47" spans="2:14" x14ac:dyDescent="0.2">
      <c r="B47" s="211" t="s">
        <v>72</v>
      </c>
      <c r="C47" s="212"/>
      <c r="D47" s="212"/>
      <c r="E47" s="212"/>
      <c r="F47" s="212"/>
      <c r="G47" s="212"/>
      <c r="H47" s="212"/>
      <c r="I47" s="212"/>
      <c r="J47" s="212"/>
      <c r="K47" s="212"/>
      <c r="L47" s="212"/>
      <c r="M47" s="212"/>
      <c r="N47" s="213"/>
    </row>
    <row r="48" spans="2:14" x14ac:dyDescent="0.2">
      <c r="B48" s="259"/>
      <c r="C48" s="260"/>
      <c r="D48" s="260"/>
      <c r="E48" s="260"/>
      <c r="F48" s="260"/>
      <c r="G48" s="260"/>
      <c r="H48" s="260"/>
      <c r="I48" s="260"/>
      <c r="J48" s="260"/>
      <c r="K48" s="260"/>
      <c r="L48" s="260"/>
      <c r="M48" s="260"/>
      <c r="N48" s="261"/>
    </row>
    <row r="49" spans="2:14" ht="12.75" customHeight="1" x14ac:dyDescent="0.2">
      <c r="B49" s="211" t="s">
        <v>71</v>
      </c>
      <c r="C49" s="212"/>
      <c r="D49" s="212"/>
      <c r="E49" s="212"/>
      <c r="F49" s="212"/>
      <c r="G49" s="212"/>
      <c r="H49" s="212"/>
      <c r="I49" s="212"/>
      <c r="J49" s="212"/>
      <c r="K49" s="212"/>
      <c r="L49" s="212"/>
      <c r="M49" s="212"/>
      <c r="N49" s="213"/>
    </row>
    <row r="50" spans="2:14" ht="13.5" x14ac:dyDescent="0.25">
      <c r="B50" s="239" t="s">
        <v>69</v>
      </c>
      <c r="C50" s="240"/>
      <c r="D50" s="240"/>
      <c r="E50" s="240"/>
      <c r="F50" s="240"/>
      <c r="G50" s="240"/>
      <c r="H50" s="240"/>
      <c r="I50" s="240"/>
      <c r="J50" s="240"/>
      <c r="K50" s="240"/>
      <c r="L50" s="240"/>
      <c r="M50" s="240"/>
      <c r="N50" s="241"/>
    </row>
    <row r="51" spans="2:14" ht="13.5" x14ac:dyDescent="0.25">
      <c r="B51" s="239" t="s">
        <v>66</v>
      </c>
      <c r="C51" s="240"/>
      <c r="D51" s="240"/>
      <c r="E51" s="240"/>
      <c r="F51" s="240"/>
      <c r="G51" s="240"/>
      <c r="H51" s="240"/>
      <c r="I51" s="240"/>
      <c r="J51" s="240"/>
      <c r="K51" s="240"/>
      <c r="L51" s="240"/>
      <c r="M51" s="240"/>
      <c r="N51" s="241"/>
    </row>
    <row r="52" spans="2:14" x14ac:dyDescent="0.2">
      <c r="B52" s="242" t="s">
        <v>67</v>
      </c>
      <c r="C52" s="243"/>
      <c r="D52" s="243"/>
      <c r="E52" s="243"/>
      <c r="F52" s="243"/>
      <c r="G52" s="243"/>
      <c r="H52" s="243"/>
      <c r="I52" s="243"/>
      <c r="J52" s="243"/>
      <c r="K52" s="243"/>
      <c r="L52" s="243"/>
      <c r="M52" s="243"/>
      <c r="N52" s="244"/>
    </row>
    <row r="53" spans="2:14" x14ac:dyDescent="0.2">
      <c r="B53" s="245"/>
      <c r="C53" s="246"/>
      <c r="D53" s="246"/>
      <c r="E53" s="246"/>
      <c r="F53" s="246"/>
      <c r="G53" s="246"/>
      <c r="H53" s="246"/>
      <c r="I53" s="246"/>
      <c r="J53" s="246"/>
      <c r="K53" s="246"/>
      <c r="L53" s="246"/>
      <c r="M53" s="246"/>
      <c r="N53" s="247"/>
    </row>
  </sheetData>
  <sheetProtection algorithmName="SHA-512" hashValue="NEZwtYucSGq4yOngsWThQoaKu6n2GxBR23MZhPWOgbSQRkAIn1MWU1MdELn+8aFc82nHGjuuGQI3NPs4piqVgg==" saltValue="EXYN9L0xUe3y8xsrNMpE+Q==" spinCount="100000" sheet="1" selectLockedCells="1" selectUnlockedCells="1"/>
  <mergeCells count="33">
    <mergeCell ref="B51:N51"/>
    <mergeCell ref="B52:N53"/>
    <mergeCell ref="B50:N50"/>
    <mergeCell ref="B21:N21"/>
    <mergeCell ref="B24:C24"/>
    <mergeCell ref="B31:N31"/>
    <mergeCell ref="B45:N46"/>
    <mergeCell ref="B47:N48"/>
    <mergeCell ref="B49:N49"/>
    <mergeCell ref="B33:N33"/>
    <mergeCell ref="G24:H24"/>
    <mergeCell ref="I25:K25"/>
    <mergeCell ref="B29:N30"/>
    <mergeCell ref="B32:N32"/>
    <mergeCell ref="I26:J26"/>
    <mergeCell ref="B40:N40"/>
    <mergeCell ref="A1:N3"/>
    <mergeCell ref="C13:N14"/>
    <mergeCell ref="C17:N18"/>
    <mergeCell ref="B6:N6"/>
    <mergeCell ref="B8:N8"/>
    <mergeCell ref="B4:N4"/>
    <mergeCell ref="B5:N5"/>
    <mergeCell ref="B7:N7"/>
    <mergeCell ref="C9:N11"/>
    <mergeCell ref="C12:N12"/>
    <mergeCell ref="C15:N15"/>
    <mergeCell ref="C16:N16"/>
    <mergeCell ref="C19:N19"/>
    <mergeCell ref="B36:N36"/>
    <mergeCell ref="B37:N37"/>
    <mergeCell ref="B38:N38"/>
    <mergeCell ref="B39:N39"/>
  </mergeCells>
  <hyperlinks>
    <hyperlink ref="I25" r:id="rId1" xr:uid="{D2F73B24-F545-45CC-9AC7-5A67F0997914}"/>
  </hyperlinks>
  <pageMargins left="0.7" right="0.7" top="0.78740157499999996" bottom="0.78740157499999996" header="0.3" footer="0.3"/>
  <pageSetup paperSize="9" orientation="landscape" r:id="rId2"/>
  <headerFooter>
    <oddHeader>&amp;C
&amp;G</oddHeader>
  </headerFooter>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BM472"/>
  <sheetViews>
    <sheetView tabSelected="1" zoomScaleNormal="100" zoomScaleSheetLayoutView="70" zoomScalePageLayoutView="70" workbookViewId="0">
      <selection activeCell="A9" sqref="A9"/>
    </sheetView>
  </sheetViews>
  <sheetFormatPr defaultRowHeight="13.5" outlineLevelRow="1" outlineLevelCol="3" x14ac:dyDescent="0.25"/>
  <cols>
    <col min="1" max="1" width="4.85546875" style="19" customWidth="1"/>
    <col min="2" max="2" width="51.42578125" style="64" customWidth="1"/>
    <col min="3" max="3" width="5.42578125" style="64" customWidth="1"/>
    <col min="4" max="4" width="25" style="23" customWidth="1"/>
    <col min="5" max="6" width="25" style="23" hidden="1" customWidth="1" outlineLevel="3"/>
    <col min="7" max="7" width="13.7109375" style="23" customWidth="1" collapsed="1"/>
    <col min="8" max="15" width="13.7109375" style="23" customWidth="1"/>
    <col min="16" max="19" width="20" style="23" hidden="1" customWidth="1" outlineLevel="3"/>
    <col min="20" max="20" width="13.7109375" style="24" hidden="1" customWidth="1" outlineLevel="1" collapsed="1"/>
    <col min="21" max="27" width="13.7109375" style="24" hidden="1" customWidth="1" outlineLevel="1"/>
    <col min="28" max="29" width="13.7109375" style="19" hidden="1" customWidth="1" outlineLevel="1"/>
    <col min="30" max="34" width="13.7109375" style="19" hidden="1" customWidth="1" outlineLevel="2"/>
    <col min="35" max="49" width="13.7109375" style="20" hidden="1" customWidth="1" outlineLevel="2"/>
    <col min="50" max="50" width="9.140625" style="20" collapsed="1"/>
    <col min="51" max="51" width="15.85546875" style="20" bestFit="1" customWidth="1"/>
    <col min="52" max="52" width="15" style="20" customWidth="1"/>
    <col min="53" max="54" width="9.140625" style="20"/>
    <col min="55" max="55" width="23.42578125" style="20" customWidth="1"/>
    <col min="56" max="16384" width="9.140625" style="20"/>
  </cols>
  <sheetData>
    <row r="1" spans="1:65" ht="33.75" customHeight="1" x14ac:dyDescent="0.25">
      <c r="A1" s="335" t="str">
        <f>CONCATENATE("Přehled změn a dodatků - verze ",'Úvodní informace'!D24)</f>
        <v>Přehled změn a dodatků - verze 1.06</v>
      </c>
      <c r="B1" s="336"/>
      <c r="C1" s="336"/>
      <c r="D1" s="336"/>
      <c r="E1" s="336"/>
      <c r="F1" s="336"/>
      <c r="G1" s="336"/>
      <c r="H1" s="336"/>
      <c r="I1" s="336"/>
      <c r="J1" s="336"/>
      <c r="K1" s="336"/>
      <c r="L1" s="336"/>
      <c r="M1" s="336"/>
      <c r="N1" s="336"/>
      <c r="O1" s="336"/>
      <c r="P1" s="18"/>
      <c r="Q1" s="18"/>
      <c r="R1" s="18"/>
      <c r="S1" s="18"/>
      <c r="T1" s="18"/>
      <c r="U1" s="18"/>
      <c r="V1" s="18"/>
      <c r="W1" s="18"/>
      <c r="X1" s="18"/>
      <c r="Y1" s="18"/>
      <c r="Z1" s="18"/>
      <c r="AA1" s="18"/>
    </row>
    <row r="2" spans="1:65" x14ac:dyDescent="0.25">
      <c r="A2" s="337" t="s">
        <v>33</v>
      </c>
      <c r="B2" s="338"/>
      <c r="C2" s="338"/>
      <c r="D2" s="343"/>
      <c r="E2" s="344"/>
      <c r="F2" s="344"/>
      <c r="G2" s="344"/>
      <c r="H2" s="344"/>
      <c r="I2" s="344"/>
      <c r="J2" s="344"/>
      <c r="K2" s="345"/>
      <c r="L2" s="350" t="s">
        <v>60</v>
      </c>
      <c r="M2" s="351"/>
      <c r="N2" s="349"/>
      <c r="O2" s="349"/>
      <c r="P2" s="21"/>
      <c r="Q2" s="132"/>
      <c r="R2" s="21"/>
      <c r="S2" s="21"/>
      <c r="T2" s="21"/>
      <c r="U2" s="21"/>
      <c r="V2" s="21"/>
      <c r="W2" s="21"/>
      <c r="X2" s="21"/>
      <c r="Y2" s="21"/>
      <c r="Z2" s="21"/>
      <c r="AA2" s="21"/>
    </row>
    <row r="3" spans="1:65" x14ac:dyDescent="0.25">
      <c r="A3" s="354" t="s">
        <v>2</v>
      </c>
      <c r="B3" s="354"/>
      <c r="C3" s="354"/>
      <c r="D3" s="355"/>
      <c r="E3" s="356"/>
      <c r="F3" s="356"/>
      <c r="G3" s="356"/>
      <c r="H3" s="356"/>
      <c r="I3" s="356"/>
      <c r="J3" s="356"/>
      <c r="K3" s="357"/>
      <c r="L3" s="348" t="s">
        <v>3</v>
      </c>
      <c r="M3" s="348"/>
      <c r="N3" s="346" t="s">
        <v>7</v>
      </c>
      <c r="O3" s="347"/>
      <c r="P3" s="22"/>
      <c r="Q3" s="131"/>
      <c r="R3" s="22"/>
    </row>
    <row r="4" spans="1:65" x14ac:dyDescent="0.25">
      <c r="A4" s="354" t="s">
        <v>86</v>
      </c>
      <c r="B4" s="354"/>
      <c r="C4" s="354"/>
      <c r="D4" s="317"/>
      <c r="E4" s="318"/>
      <c r="F4" s="318"/>
      <c r="G4" s="318"/>
      <c r="H4" s="319"/>
      <c r="I4" s="315" t="s">
        <v>128</v>
      </c>
      <c r="J4" s="316"/>
      <c r="K4" s="316"/>
      <c r="L4" s="316"/>
      <c r="M4" s="339"/>
      <c r="N4" s="317"/>
      <c r="O4" s="319"/>
      <c r="P4" s="22"/>
      <c r="Q4" s="131"/>
      <c r="R4" s="22"/>
    </row>
    <row r="5" spans="1:65" ht="13.5" customHeight="1" x14ac:dyDescent="0.25">
      <c r="A5" s="315" t="s">
        <v>118</v>
      </c>
      <c r="B5" s="316"/>
      <c r="C5" s="339"/>
      <c r="D5" s="340"/>
      <c r="E5" s="341"/>
      <c r="F5" s="341"/>
      <c r="G5" s="341"/>
      <c r="H5" s="342"/>
      <c r="I5" s="348" t="s">
        <v>78</v>
      </c>
      <c r="J5" s="348"/>
      <c r="K5" s="348"/>
      <c r="L5" s="348"/>
      <c r="M5" s="348"/>
      <c r="N5" s="309"/>
      <c r="O5" s="309"/>
      <c r="P5" s="25"/>
      <c r="Q5" s="131"/>
      <c r="R5" s="22"/>
    </row>
    <row r="6" spans="1:65" ht="27" customHeight="1" x14ac:dyDescent="0.25">
      <c r="A6" s="315" t="s">
        <v>121</v>
      </c>
      <c r="B6" s="316"/>
      <c r="C6" s="316"/>
      <c r="D6" s="192" t="str">
        <f>IF(AND($D$4=Podklady!$A$8,$D$5+Tabulka1[[#Totals],[Celková hodnota změn]]&gt;hranice_pro_VZMR),hranice_limitu,"-")</f>
        <v>-</v>
      </c>
      <c r="E6" s="363" t="str">
        <f>IF($D$6="-","-",IF(odkaz_na_dodatek&gt;0,CONCATENATE("dle dodatku č. ",odkaz_na_dodatek),"dle původní smlouvy"))</f>
        <v>-</v>
      </c>
      <c r="F6" s="363"/>
      <c r="G6" s="363"/>
      <c r="H6" s="364"/>
      <c r="I6" s="348" t="s">
        <v>79</v>
      </c>
      <c r="J6" s="348"/>
      <c r="K6" s="348"/>
      <c r="L6" s="348"/>
      <c r="M6" s="348"/>
      <c r="N6" s="309"/>
      <c r="O6" s="309"/>
      <c r="P6" s="118" t="str">
        <f>IF(OR($N$3="služby",$N$3="stavební práce"),IF(N6=0,"nezadáno",IF(N6&gt;0,N6&lt;=0.3*N5,"chyba = dodávky")))</f>
        <v>nezadáno</v>
      </c>
      <c r="Q6" s="140"/>
      <c r="R6" s="26"/>
    </row>
    <row r="7" spans="1:65" ht="16.5" customHeight="1" thickBot="1" x14ac:dyDescent="0.3">
      <c r="A7" s="27"/>
      <c r="B7" s="28"/>
      <c r="C7" s="28"/>
      <c r="D7" s="29"/>
      <c r="E7" s="29"/>
      <c r="F7" s="29"/>
      <c r="G7" s="29"/>
      <c r="H7" s="29"/>
      <c r="I7" s="29"/>
      <c r="J7" s="29"/>
      <c r="K7" s="29"/>
      <c r="L7" s="29"/>
      <c r="M7" s="29"/>
      <c r="N7" s="29"/>
      <c r="O7" s="29"/>
      <c r="P7" s="30"/>
      <c r="Q7" s="30"/>
      <c r="R7" s="28"/>
      <c r="S7" s="31"/>
      <c r="T7" s="32"/>
      <c r="U7" s="32"/>
      <c r="V7" s="32"/>
      <c r="W7" s="32"/>
      <c r="X7" s="32"/>
      <c r="Y7" s="32"/>
      <c r="Z7" s="32"/>
      <c r="AA7" s="32"/>
    </row>
    <row r="8" spans="1:65" ht="83.25" customHeight="1" thickBot="1" x14ac:dyDescent="0.3">
      <c r="A8" s="33" t="s">
        <v>10</v>
      </c>
      <c r="B8" s="163" t="s">
        <v>142</v>
      </c>
      <c r="C8" s="35" t="s">
        <v>9</v>
      </c>
      <c r="D8" s="36" t="s">
        <v>27</v>
      </c>
      <c r="E8" s="147" t="s">
        <v>137</v>
      </c>
      <c r="F8" s="147" t="s">
        <v>138</v>
      </c>
      <c r="G8" s="37" t="s">
        <v>80</v>
      </c>
      <c r="H8" s="38" t="s">
        <v>34</v>
      </c>
      <c r="I8" s="39" t="s">
        <v>35</v>
      </c>
      <c r="J8" s="40" t="s">
        <v>36</v>
      </c>
      <c r="K8" s="37" t="s">
        <v>37</v>
      </c>
      <c r="L8" s="37" t="s">
        <v>38</v>
      </c>
      <c r="M8" s="37" t="s">
        <v>39</v>
      </c>
      <c r="N8" s="41" t="s">
        <v>40</v>
      </c>
      <c r="O8" s="42" t="s">
        <v>41</v>
      </c>
      <c r="P8" s="84" t="s">
        <v>28</v>
      </c>
      <c r="Q8" s="85" t="s">
        <v>29</v>
      </c>
      <c r="R8" s="85" t="s">
        <v>30</v>
      </c>
      <c r="S8" s="86" t="s">
        <v>31</v>
      </c>
      <c r="T8" s="86" t="s">
        <v>12</v>
      </c>
      <c r="U8" s="86" t="s">
        <v>13</v>
      </c>
      <c r="V8" s="86" t="s">
        <v>14</v>
      </c>
      <c r="W8" s="86" t="s">
        <v>15</v>
      </c>
      <c r="X8" s="86" t="s">
        <v>16</v>
      </c>
      <c r="Y8" s="86" t="s">
        <v>17</v>
      </c>
      <c r="Z8" s="86" t="s">
        <v>18</v>
      </c>
      <c r="AA8" s="86" t="s">
        <v>19</v>
      </c>
      <c r="AB8" s="86" t="s">
        <v>20</v>
      </c>
      <c r="AC8" s="86" t="s">
        <v>21</v>
      </c>
      <c r="AD8" s="86" t="s">
        <v>22</v>
      </c>
      <c r="AE8" s="86" t="s">
        <v>23</v>
      </c>
      <c r="AF8" s="86" t="s">
        <v>24</v>
      </c>
      <c r="AG8" s="86" t="s">
        <v>25</v>
      </c>
      <c r="AH8" s="86" t="s">
        <v>26</v>
      </c>
      <c r="AI8" s="86" t="s">
        <v>91</v>
      </c>
      <c r="AJ8" s="86" t="s">
        <v>92</v>
      </c>
      <c r="AK8" s="86" t="s">
        <v>93</v>
      </c>
      <c r="AL8" s="86" t="s">
        <v>94</v>
      </c>
      <c r="AM8" s="86" t="s">
        <v>95</v>
      </c>
      <c r="AN8" s="86" t="s">
        <v>96</v>
      </c>
      <c r="AO8" s="86" t="s">
        <v>97</v>
      </c>
      <c r="AP8" s="86" t="s">
        <v>98</v>
      </c>
      <c r="AQ8" s="86" t="s">
        <v>99</v>
      </c>
      <c r="AR8" s="86" t="s">
        <v>100</v>
      </c>
      <c r="AS8" s="86" t="s">
        <v>101</v>
      </c>
      <c r="AT8" s="86" t="s">
        <v>102</v>
      </c>
      <c r="AU8" s="86" t="s">
        <v>103</v>
      </c>
      <c r="AV8" s="86" t="s">
        <v>104</v>
      </c>
      <c r="AW8" s="86" t="s">
        <v>105</v>
      </c>
      <c r="AY8" s="154"/>
      <c r="AZ8" s="154"/>
      <c r="BA8" s="154"/>
      <c r="BB8" s="154"/>
      <c r="BD8" s="154"/>
      <c r="BE8" s="154"/>
      <c r="BF8" s="154"/>
      <c r="BG8" s="154"/>
      <c r="BH8" s="154"/>
      <c r="BI8" s="154"/>
      <c r="BJ8" s="154"/>
      <c r="BK8" s="154"/>
      <c r="BL8" s="154"/>
      <c r="BM8" s="154"/>
    </row>
    <row r="9" spans="1:65" s="43" customFormat="1" x14ac:dyDescent="0.2">
      <c r="A9" s="2"/>
      <c r="B9" s="4"/>
      <c r="C9" s="2"/>
      <c r="D9" s="89">
        <f t="shared" ref="D9:D40" si="0">(G9)+(I9-H9)+(K9-J9)+(M9-L9)+(O9-N9)</f>
        <v>0</v>
      </c>
      <c r="E9" s="97"/>
      <c r="F9" s="97"/>
      <c r="G9" s="12"/>
      <c r="H9" s="5"/>
      <c r="I9" s="6"/>
      <c r="J9" s="5"/>
      <c r="K9" s="6"/>
      <c r="L9" s="5"/>
      <c r="M9" s="6"/>
      <c r="N9" s="5"/>
      <c r="O9" s="9"/>
      <c r="P9" s="87">
        <f t="shared" ref="P9:P40" si="1">H9+I9</f>
        <v>0</v>
      </c>
      <c r="Q9" s="88">
        <f t="shared" ref="Q9:Q40" si="2">K9+J9</f>
        <v>0</v>
      </c>
      <c r="R9" s="89">
        <f t="shared" ref="R9:R40" si="3">M9+L9</f>
        <v>0</v>
      </c>
      <c r="S9" s="116" t="str">
        <f t="shared" ref="S9:S40" si="4">"-"</f>
        <v>-</v>
      </c>
      <c r="T9" s="90" t="str">
        <f t="shared" ref="T9:AC18" si="5">IF($C9=T$307,$D9,"")</f>
        <v/>
      </c>
      <c r="U9" s="90" t="str">
        <f t="shared" si="5"/>
        <v/>
      </c>
      <c r="V9" s="90" t="str">
        <f t="shared" si="5"/>
        <v/>
      </c>
      <c r="W9" s="90" t="str">
        <f t="shared" si="5"/>
        <v/>
      </c>
      <c r="X9" s="90" t="str">
        <f t="shared" si="5"/>
        <v/>
      </c>
      <c r="Y9" s="90" t="str">
        <f t="shared" si="5"/>
        <v/>
      </c>
      <c r="Z9" s="90" t="str">
        <f t="shared" si="5"/>
        <v/>
      </c>
      <c r="AA9" s="90" t="str">
        <f t="shared" si="5"/>
        <v/>
      </c>
      <c r="AB9" s="90" t="str">
        <f t="shared" si="5"/>
        <v/>
      </c>
      <c r="AC9" s="90" t="str">
        <f t="shared" si="5"/>
        <v/>
      </c>
      <c r="AD9" s="90" t="str">
        <f t="shared" ref="AD9:AM18" si="6">IF($C9=AD$307,$D9,"")</f>
        <v/>
      </c>
      <c r="AE9" s="90" t="str">
        <f t="shared" si="6"/>
        <v/>
      </c>
      <c r="AF9" s="90" t="str">
        <f t="shared" si="6"/>
        <v/>
      </c>
      <c r="AG9" s="90" t="str">
        <f t="shared" si="6"/>
        <v/>
      </c>
      <c r="AH9" s="91" t="str">
        <f t="shared" si="6"/>
        <v/>
      </c>
      <c r="AI9" s="90" t="str">
        <f t="shared" si="6"/>
        <v/>
      </c>
      <c r="AJ9" s="90" t="str">
        <f t="shared" si="6"/>
        <v/>
      </c>
      <c r="AK9" s="90" t="str">
        <f t="shared" si="6"/>
        <v/>
      </c>
      <c r="AL9" s="90" t="str">
        <f t="shared" si="6"/>
        <v/>
      </c>
      <c r="AM9" s="90" t="str">
        <f t="shared" si="6"/>
        <v/>
      </c>
      <c r="AN9" s="90" t="str">
        <f t="shared" ref="AN9:AW18" si="7">IF($C9=AN$307,$D9,"")</f>
        <v/>
      </c>
      <c r="AO9" s="90" t="str">
        <f t="shared" si="7"/>
        <v/>
      </c>
      <c r="AP9" s="90" t="str">
        <f t="shared" si="7"/>
        <v/>
      </c>
      <c r="AQ9" s="90" t="str">
        <f t="shared" si="7"/>
        <v/>
      </c>
      <c r="AR9" s="90" t="str">
        <f t="shared" si="7"/>
        <v/>
      </c>
      <c r="AS9" s="90" t="str">
        <f t="shared" si="7"/>
        <v/>
      </c>
      <c r="AT9" s="90" t="str">
        <f t="shared" si="7"/>
        <v/>
      </c>
      <c r="AU9" s="90" t="str">
        <f t="shared" si="7"/>
        <v/>
      </c>
      <c r="AV9" s="90" t="str">
        <f t="shared" si="7"/>
        <v/>
      </c>
      <c r="AW9" s="91" t="str">
        <f t="shared" si="7"/>
        <v/>
      </c>
      <c r="AY9" s="158"/>
      <c r="AZ9" s="159"/>
      <c r="BA9" s="160"/>
      <c r="BB9" s="160"/>
      <c r="BD9" s="160"/>
      <c r="BE9" s="160"/>
      <c r="BF9" s="160"/>
      <c r="BG9" s="160"/>
      <c r="BH9" s="160"/>
      <c r="BI9" s="160"/>
      <c r="BJ9" s="160"/>
      <c r="BK9" s="160"/>
      <c r="BL9" s="160"/>
      <c r="BM9" s="160"/>
    </row>
    <row r="10" spans="1:65" s="43" customFormat="1" x14ac:dyDescent="0.2">
      <c r="A10" s="77"/>
      <c r="B10" s="4"/>
      <c r="C10" s="77"/>
      <c r="D10" s="89">
        <f t="shared" si="0"/>
        <v>0</v>
      </c>
      <c r="E10" s="92"/>
      <c r="F10" s="92"/>
      <c r="G10" s="79"/>
      <c r="H10" s="78"/>
      <c r="I10" s="80"/>
      <c r="J10" s="78"/>
      <c r="K10" s="80"/>
      <c r="L10" s="78"/>
      <c r="M10" s="80"/>
      <c r="N10" s="78"/>
      <c r="O10" s="81"/>
      <c r="P10" s="87">
        <f t="shared" si="1"/>
        <v>0</v>
      </c>
      <c r="Q10" s="92">
        <f t="shared" si="2"/>
        <v>0</v>
      </c>
      <c r="R10" s="89">
        <f t="shared" si="3"/>
        <v>0</v>
      </c>
      <c r="S10" s="116" t="str">
        <f t="shared" si="4"/>
        <v>-</v>
      </c>
      <c r="T10" s="90" t="str">
        <f t="shared" si="5"/>
        <v/>
      </c>
      <c r="U10" s="90" t="str">
        <f t="shared" si="5"/>
        <v/>
      </c>
      <c r="V10" s="90" t="str">
        <f t="shared" si="5"/>
        <v/>
      </c>
      <c r="W10" s="90" t="str">
        <f t="shared" si="5"/>
        <v/>
      </c>
      <c r="X10" s="90" t="str">
        <f t="shared" si="5"/>
        <v/>
      </c>
      <c r="Y10" s="90" t="str">
        <f t="shared" si="5"/>
        <v/>
      </c>
      <c r="Z10" s="90" t="str">
        <f t="shared" si="5"/>
        <v/>
      </c>
      <c r="AA10" s="90" t="str">
        <f t="shared" si="5"/>
        <v/>
      </c>
      <c r="AB10" s="90" t="str">
        <f t="shared" si="5"/>
        <v/>
      </c>
      <c r="AC10" s="90" t="str">
        <f t="shared" si="5"/>
        <v/>
      </c>
      <c r="AD10" s="90" t="str">
        <f t="shared" si="6"/>
        <v/>
      </c>
      <c r="AE10" s="90" t="str">
        <f t="shared" si="6"/>
        <v/>
      </c>
      <c r="AF10" s="90" t="str">
        <f t="shared" si="6"/>
        <v/>
      </c>
      <c r="AG10" s="90" t="str">
        <f t="shared" si="6"/>
        <v/>
      </c>
      <c r="AH10" s="91" t="str">
        <f t="shared" si="6"/>
        <v/>
      </c>
      <c r="AI10" s="90" t="str">
        <f t="shared" si="6"/>
        <v/>
      </c>
      <c r="AJ10" s="90" t="str">
        <f t="shared" si="6"/>
        <v/>
      </c>
      <c r="AK10" s="90" t="str">
        <f t="shared" si="6"/>
        <v/>
      </c>
      <c r="AL10" s="90" t="str">
        <f t="shared" si="6"/>
        <v/>
      </c>
      <c r="AM10" s="90" t="str">
        <f t="shared" si="6"/>
        <v/>
      </c>
      <c r="AN10" s="90" t="str">
        <f t="shared" si="7"/>
        <v/>
      </c>
      <c r="AO10" s="90" t="str">
        <f t="shared" si="7"/>
        <v/>
      </c>
      <c r="AP10" s="90" t="str">
        <f t="shared" si="7"/>
        <v/>
      </c>
      <c r="AQ10" s="90" t="str">
        <f t="shared" si="7"/>
        <v/>
      </c>
      <c r="AR10" s="90" t="str">
        <f t="shared" si="7"/>
        <v/>
      </c>
      <c r="AS10" s="90" t="str">
        <f t="shared" si="7"/>
        <v/>
      </c>
      <c r="AT10" s="90" t="str">
        <f t="shared" si="7"/>
        <v/>
      </c>
      <c r="AU10" s="90" t="str">
        <f t="shared" si="7"/>
        <v/>
      </c>
      <c r="AV10" s="90" t="str">
        <f t="shared" si="7"/>
        <v/>
      </c>
      <c r="AW10" s="91" t="str">
        <f t="shared" si="7"/>
        <v/>
      </c>
      <c r="AY10" s="158"/>
      <c r="AZ10" s="159"/>
      <c r="BA10" s="160"/>
      <c r="BB10" s="160"/>
      <c r="BD10" s="160"/>
      <c r="BE10" s="160"/>
      <c r="BF10" s="160"/>
      <c r="BG10" s="160"/>
      <c r="BH10" s="160"/>
      <c r="BI10" s="160"/>
      <c r="BJ10" s="160"/>
      <c r="BK10" s="160"/>
      <c r="BL10" s="160"/>
      <c r="BM10" s="160"/>
    </row>
    <row r="11" spans="1:65" s="43" customFormat="1" x14ac:dyDescent="0.2">
      <c r="A11" s="76"/>
      <c r="B11" s="4"/>
      <c r="C11" s="3"/>
      <c r="D11" s="89">
        <f t="shared" si="0"/>
        <v>0</v>
      </c>
      <c r="E11" s="89"/>
      <c r="F11" s="89"/>
      <c r="G11" s="13"/>
      <c r="H11" s="7"/>
      <c r="I11" s="8"/>
      <c r="J11" s="7"/>
      <c r="K11" s="8"/>
      <c r="L11" s="78"/>
      <c r="M11" s="80"/>
      <c r="N11" s="7"/>
      <c r="O11" s="10"/>
      <c r="P11" s="87">
        <f t="shared" si="1"/>
        <v>0</v>
      </c>
      <c r="Q11" s="89">
        <f t="shared" si="2"/>
        <v>0</v>
      </c>
      <c r="R11" s="89">
        <f t="shared" si="3"/>
        <v>0</v>
      </c>
      <c r="S11" s="116" t="str">
        <f t="shared" si="4"/>
        <v>-</v>
      </c>
      <c r="T11" s="90" t="str">
        <f t="shared" si="5"/>
        <v/>
      </c>
      <c r="U11" s="90" t="str">
        <f t="shared" si="5"/>
        <v/>
      </c>
      <c r="V11" s="90" t="str">
        <f t="shared" si="5"/>
        <v/>
      </c>
      <c r="W11" s="90" t="str">
        <f t="shared" si="5"/>
        <v/>
      </c>
      <c r="X11" s="90" t="str">
        <f t="shared" si="5"/>
        <v/>
      </c>
      <c r="Y11" s="90" t="str">
        <f t="shared" si="5"/>
        <v/>
      </c>
      <c r="Z11" s="90" t="str">
        <f t="shared" si="5"/>
        <v/>
      </c>
      <c r="AA11" s="90" t="str">
        <f t="shared" si="5"/>
        <v/>
      </c>
      <c r="AB11" s="90" t="str">
        <f t="shared" si="5"/>
        <v/>
      </c>
      <c r="AC11" s="90" t="str">
        <f t="shared" si="5"/>
        <v/>
      </c>
      <c r="AD11" s="90" t="str">
        <f t="shared" si="6"/>
        <v/>
      </c>
      <c r="AE11" s="90" t="str">
        <f t="shared" si="6"/>
        <v/>
      </c>
      <c r="AF11" s="90" t="str">
        <f t="shared" si="6"/>
        <v/>
      </c>
      <c r="AG11" s="90" t="str">
        <f t="shared" si="6"/>
        <v/>
      </c>
      <c r="AH11" s="91" t="str">
        <f t="shared" si="6"/>
        <v/>
      </c>
      <c r="AI11" s="90" t="str">
        <f t="shared" si="6"/>
        <v/>
      </c>
      <c r="AJ11" s="90" t="str">
        <f t="shared" si="6"/>
        <v/>
      </c>
      <c r="AK11" s="90" t="str">
        <f t="shared" si="6"/>
        <v/>
      </c>
      <c r="AL11" s="90" t="str">
        <f t="shared" si="6"/>
        <v/>
      </c>
      <c r="AM11" s="90" t="str">
        <f t="shared" si="6"/>
        <v/>
      </c>
      <c r="AN11" s="90" t="str">
        <f t="shared" si="7"/>
        <v/>
      </c>
      <c r="AO11" s="90" t="str">
        <f t="shared" si="7"/>
        <v/>
      </c>
      <c r="AP11" s="90" t="str">
        <f t="shared" si="7"/>
        <v/>
      </c>
      <c r="AQ11" s="90" t="str">
        <f t="shared" si="7"/>
        <v/>
      </c>
      <c r="AR11" s="90" t="str">
        <f t="shared" si="7"/>
        <v/>
      </c>
      <c r="AS11" s="90" t="str">
        <f t="shared" si="7"/>
        <v/>
      </c>
      <c r="AT11" s="90" t="str">
        <f t="shared" si="7"/>
        <v/>
      </c>
      <c r="AU11" s="90" t="str">
        <f t="shared" si="7"/>
        <v/>
      </c>
      <c r="AV11" s="90" t="str">
        <f t="shared" si="7"/>
        <v/>
      </c>
      <c r="AW11" s="91" t="str">
        <f t="shared" si="7"/>
        <v/>
      </c>
      <c r="AY11" s="160"/>
      <c r="AZ11" s="160"/>
      <c r="BA11" s="160"/>
      <c r="BB11" s="160"/>
      <c r="BD11" s="160"/>
      <c r="BE11" s="160"/>
      <c r="BF11" s="160"/>
      <c r="BG11" s="160"/>
      <c r="BH11" s="160"/>
      <c r="BI11" s="160"/>
      <c r="BJ11" s="160"/>
      <c r="BK11" s="160"/>
      <c r="BL11" s="160"/>
      <c r="BM11" s="160"/>
    </row>
    <row r="12" spans="1:65" s="43" customFormat="1" x14ac:dyDescent="0.2">
      <c r="A12" s="76"/>
      <c r="B12" s="4"/>
      <c r="C12" s="77"/>
      <c r="D12" s="89">
        <f t="shared" si="0"/>
        <v>0</v>
      </c>
      <c r="E12" s="89"/>
      <c r="F12" s="89"/>
      <c r="G12" s="13"/>
      <c r="H12" s="7"/>
      <c r="I12" s="8"/>
      <c r="J12" s="7"/>
      <c r="K12" s="8"/>
      <c r="L12" s="78"/>
      <c r="M12" s="80"/>
      <c r="N12" s="7"/>
      <c r="O12" s="10"/>
      <c r="P12" s="87">
        <f t="shared" si="1"/>
        <v>0</v>
      </c>
      <c r="Q12" s="89">
        <f t="shared" si="2"/>
        <v>0</v>
      </c>
      <c r="R12" s="89">
        <f t="shared" si="3"/>
        <v>0</v>
      </c>
      <c r="S12" s="116" t="str">
        <f t="shared" si="4"/>
        <v>-</v>
      </c>
      <c r="T12" s="90" t="str">
        <f t="shared" si="5"/>
        <v/>
      </c>
      <c r="U12" s="90" t="str">
        <f t="shared" si="5"/>
        <v/>
      </c>
      <c r="V12" s="90" t="str">
        <f t="shared" si="5"/>
        <v/>
      </c>
      <c r="W12" s="90" t="str">
        <f t="shared" si="5"/>
        <v/>
      </c>
      <c r="X12" s="90" t="str">
        <f t="shared" si="5"/>
        <v/>
      </c>
      <c r="Y12" s="90" t="str">
        <f t="shared" si="5"/>
        <v/>
      </c>
      <c r="Z12" s="90" t="str">
        <f t="shared" si="5"/>
        <v/>
      </c>
      <c r="AA12" s="90" t="str">
        <f t="shared" si="5"/>
        <v/>
      </c>
      <c r="AB12" s="90" t="str">
        <f t="shared" si="5"/>
        <v/>
      </c>
      <c r="AC12" s="90" t="str">
        <f t="shared" si="5"/>
        <v/>
      </c>
      <c r="AD12" s="90" t="str">
        <f t="shared" si="6"/>
        <v/>
      </c>
      <c r="AE12" s="90" t="str">
        <f t="shared" si="6"/>
        <v/>
      </c>
      <c r="AF12" s="90" t="str">
        <f t="shared" si="6"/>
        <v/>
      </c>
      <c r="AG12" s="90" t="str">
        <f t="shared" si="6"/>
        <v/>
      </c>
      <c r="AH12" s="91" t="str">
        <f t="shared" si="6"/>
        <v/>
      </c>
      <c r="AI12" s="90" t="str">
        <f t="shared" si="6"/>
        <v/>
      </c>
      <c r="AJ12" s="90" t="str">
        <f t="shared" si="6"/>
        <v/>
      </c>
      <c r="AK12" s="90" t="str">
        <f t="shared" si="6"/>
        <v/>
      </c>
      <c r="AL12" s="90" t="str">
        <f t="shared" si="6"/>
        <v/>
      </c>
      <c r="AM12" s="90" t="str">
        <f t="shared" si="6"/>
        <v/>
      </c>
      <c r="AN12" s="90" t="str">
        <f t="shared" si="7"/>
        <v/>
      </c>
      <c r="AO12" s="90" t="str">
        <f t="shared" si="7"/>
        <v/>
      </c>
      <c r="AP12" s="90" t="str">
        <f t="shared" si="7"/>
        <v/>
      </c>
      <c r="AQ12" s="90" t="str">
        <f t="shared" si="7"/>
        <v/>
      </c>
      <c r="AR12" s="90" t="str">
        <f t="shared" si="7"/>
        <v/>
      </c>
      <c r="AS12" s="90" t="str">
        <f t="shared" si="7"/>
        <v/>
      </c>
      <c r="AT12" s="90" t="str">
        <f t="shared" si="7"/>
        <v/>
      </c>
      <c r="AU12" s="90" t="str">
        <f t="shared" si="7"/>
        <v/>
      </c>
      <c r="AV12" s="90" t="str">
        <f t="shared" si="7"/>
        <v/>
      </c>
      <c r="AW12" s="91" t="str">
        <f t="shared" si="7"/>
        <v/>
      </c>
      <c r="AY12" s="160"/>
      <c r="AZ12" s="160"/>
      <c r="BA12" s="160"/>
      <c r="BB12" s="160"/>
      <c r="BD12" s="160"/>
      <c r="BE12" s="160"/>
      <c r="BF12" s="160"/>
      <c r="BG12" s="160"/>
      <c r="BH12" s="160"/>
      <c r="BI12" s="160"/>
      <c r="BJ12" s="160"/>
      <c r="BK12" s="160"/>
      <c r="BL12" s="160"/>
      <c r="BM12" s="160"/>
    </row>
    <row r="13" spans="1:65" s="43" customFormat="1" x14ac:dyDescent="0.2">
      <c r="A13" s="76"/>
      <c r="B13" s="4"/>
      <c r="C13" s="3"/>
      <c r="D13" s="89">
        <f t="shared" si="0"/>
        <v>0</v>
      </c>
      <c r="E13" s="89"/>
      <c r="F13" s="89"/>
      <c r="G13" s="13"/>
      <c r="H13" s="7"/>
      <c r="I13" s="8"/>
      <c r="J13" s="7"/>
      <c r="K13" s="8"/>
      <c r="L13" s="78"/>
      <c r="M13" s="80"/>
      <c r="N13" s="7"/>
      <c r="O13" s="10"/>
      <c r="P13" s="87">
        <f t="shared" si="1"/>
        <v>0</v>
      </c>
      <c r="Q13" s="89">
        <f t="shared" si="2"/>
        <v>0</v>
      </c>
      <c r="R13" s="89">
        <f t="shared" si="3"/>
        <v>0</v>
      </c>
      <c r="S13" s="116" t="str">
        <f t="shared" si="4"/>
        <v>-</v>
      </c>
      <c r="T13" s="90" t="str">
        <f t="shared" si="5"/>
        <v/>
      </c>
      <c r="U13" s="90" t="str">
        <f t="shared" si="5"/>
        <v/>
      </c>
      <c r="V13" s="90" t="str">
        <f t="shared" si="5"/>
        <v/>
      </c>
      <c r="W13" s="90" t="str">
        <f t="shared" si="5"/>
        <v/>
      </c>
      <c r="X13" s="90" t="str">
        <f t="shared" si="5"/>
        <v/>
      </c>
      <c r="Y13" s="90" t="str">
        <f t="shared" si="5"/>
        <v/>
      </c>
      <c r="Z13" s="90" t="str">
        <f t="shared" si="5"/>
        <v/>
      </c>
      <c r="AA13" s="90" t="str">
        <f t="shared" si="5"/>
        <v/>
      </c>
      <c r="AB13" s="90" t="str">
        <f t="shared" si="5"/>
        <v/>
      </c>
      <c r="AC13" s="90" t="str">
        <f t="shared" si="5"/>
        <v/>
      </c>
      <c r="AD13" s="90" t="str">
        <f t="shared" si="6"/>
        <v/>
      </c>
      <c r="AE13" s="90" t="str">
        <f t="shared" si="6"/>
        <v/>
      </c>
      <c r="AF13" s="90" t="str">
        <f t="shared" si="6"/>
        <v/>
      </c>
      <c r="AG13" s="90" t="str">
        <f t="shared" si="6"/>
        <v/>
      </c>
      <c r="AH13" s="91" t="str">
        <f t="shared" si="6"/>
        <v/>
      </c>
      <c r="AI13" s="90" t="str">
        <f t="shared" si="6"/>
        <v/>
      </c>
      <c r="AJ13" s="90" t="str">
        <f t="shared" si="6"/>
        <v/>
      </c>
      <c r="AK13" s="90" t="str">
        <f t="shared" si="6"/>
        <v/>
      </c>
      <c r="AL13" s="90" t="str">
        <f t="shared" si="6"/>
        <v/>
      </c>
      <c r="AM13" s="90" t="str">
        <f t="shared" si="6"/>
        <v/>
      </c>
      <c r="AN13" s="90" t="str">
        <f t="shared" si="7"/>
        <v/>
      </c>
      <c r="AO13" s="90" t="str">
        <f t="shared" si="7"/>
        <v/>
      </c>
      <c r="AP13" s="90" t="str">
        <f t="shared" si="7"/>
        <v/>
      </c>
      <c r="AQ13" s="90" t="str">
        <f t="shared" si="7"/>
        <v/>
      </c>
      <c r="AR13" s="90" t="str">
        <f t="shared" si="7"/>
        <v/>
      </c>
      <c r="AS13" s="90" t="str">
        <f t="shared" si="7"/>
        <v/>
      </c>
      <c r="AT13" s="90" t="str">
        <f t="shared" si="7"/>
        <v/>
      </c>
      <c r="AU13" s="90" t="str">
        <f t="shared" si="7"/>
        <v/>
      </c>
      <c r="AV13" s="90" t="str">
        <f t="shared" si="7"/>
        <v/>
      </c>
      <c r="AW13" s="91" t="str">
        <f t="shared" si="7"/>
        <v/>
      </c>
      <c r="AY13" s="160"/>
      <c r="AZ13" s="160"/>
      <c r="BA13" s="160"/>
      <c r="BB13" s="160"/>
      <c r="BD13" s="160"/>
      <c r="BE13" s="160"/>
      <c r="BF13" s="160"/>
      <c r="BG13" s="160"/>
      <c r="BH13" s="160"/>
      <c r="BI13" s="160"/>
      <c r="BJ13" s="160"/>
      <c r="BK13" s="160"/>
      <c r="BL13" s="160"/>
      <c r="BM13" s="160"/>
    </row>
    <row r="14" spans="1:65" s="43" customFormat="1" x14ac:dyDescent="0.2">
      <c r="A14" s="76"/>
      <c r="B14" s="4"/>
      <c r="C14" s="77"/>
      <c r="D14" s="89">
        <f t="shared" si="0"/>
        <v>0</v>
      </c>
      <c r="E14" s="89"/>
      <c r="F14" s="89"/>
      <c r="G14" s="13"/>
      <c r="H14" s="7"/>
      <c r="I14" s="8"/>
      <c r="J14" s="7"/>
      <c r="K14" s="8"/>
      <c r="L14" s="78"/>
      <c r="M14" s="80"/>
      <c r="N14" s="7"/>
      <c r="O14" s="10"/>
      <c r="P14" s="87">
        <f t="shared" si="1"/>
        <v>0</v>
      </c>
      <c r="Q14" s="89">
        <f t="shared" si="2"/>
        <v>0</v>
      </c>
      <c r="R14" s="89">
        <f t="shared" si="3"/>
        <v>0</v>
      </c>
      <c r="S14" s="116" t="str">
        <f t="shared" si="4"/>
        <v>-</v>
      </c>
      <c r="T14" s="90" t="str">
        <f t="shared" si="5"/>
        <v/>
      </c>
      <c r="U14" s="90" t="str">
        <f t="shared" si="5"/>
        <v/>
      </c>
      <c r="V14" s="90" t="str">
        <f t="shared" si="5"/>
        <v/>
      </c>
      <c r="W14" s="90" t="str">
        <f t="shared" si="5"/>
        <v/>
      </c>
      <c r="X14" s="90" t="str">
        <f t="shared" si="5"/>
        <v/>
      </c>
      <c r="Y14" s="90" t="str">
        <f t="shared" si="5"/>
        <v/>
      </c>
      <c r="Z14" s="90" t="str">
        <f t="shared" si="5"/>
        <v/>
      </c>
      <c r="AA14" s="90" t="str">
        <f t="shared" si="5"/>
        <v/>
      </c>
      <c r="AB14" s="90" t="str">
        <f t="shared" si="5"/>
        <v/>
      </c>
      <c r="AC14" s="90" t="str">
        <f t="shared" si="5"/>
        <v/>
      </c>
      <c r="AD14" s="90" t="str">
        <f t="shared" si="6"/>
        <v/>
      </c>
      <c r="AE14" s="90" t="str">
        <f t="shared" si="6"/>
        <v/>
      </c>
      <c r="AF14" s="90" t="str">
        <f t="shared" si="6"/>
        <v/>
      </c>
      <c r="AG14" s="90" t="str">
        <f t="shared" si="6"/>
        <v/>
      </c>
      <c r="AH14" s="91" t="str">
        <f t="shared" si="6"/>
        <v/>
      </c>
      <c r="AI14" s="90" t="str">
        <f t="shared" si="6"/>
        <v/>
      </c>
      <c r="AJ14" s="90" t="str">
        <f t="shared" si="6"/>
        <v/>
      </c>
      <c r="AK14" s="90" t="str">
        <f t="shared" si="6"/>
        <v/>
      </c>
      <c r="AL14" s="90" t="str">
        <f t="shared" si="6"/>
        <v/>
      </c>
      <c r="AM14" s="90" t="str">
        <f t="shared" si="6"/>
        <v/>
      </c>
      <c r="AN14" s="90" t="str">
        <f t="shared" si="7"/>
        <v/>
      </c>
      <c r="AO14" s="90" t="str">
        <f t="shared" si="7"/>
        <v/>
      </c>
      <c r="AP14" s="90" t="str">
        <f t="shared" si="7"/>
        <v/>
      </c>
      <c r="AQ14" s="90" t="str">
        <f t="shared" si="7"/>
        <v/>
      </c>
      <c r="AR14" s="90" t="str">
        <f t="shared" si="7"/>
        <v/>
      </c>
      <c r="AS14" s="90" t="str">
        <f t="shared" si="7"/>
        <v/>
      </c>
      <c r="AT14" s="90" t="str">
        <f t="shared" si="7"/>
        <v/>
      </c>
      <c r="AU14" s="90" t="str">
        <f t="shared" si="7"/>
        <v/>
      </c>
      <c r="AV14" s="90" t="str">
        <f t="shared" si="7"/>
        <v/>
      </c>
      <c r="AW14" s="91" t="str">
        <f t="shared" si="7"/>
        <v/>
      </c>
      <c r="AY14" s="160"/>
      <c r="AZ14" s="160"/>
      <c r="BA14" s="160"/>
      <c r="BB14" s="160"/>
      <c r="BD14" s="160"/>
      <c r="BE14" s="160"/>
      <c r="BF14" s="160"/>
      <c r="BG14" s="160"/>
      <c r="BH14" s="160"/>
      <c r="BI14" s="160"/>
      <c r="BJ14" s="160"/>
      <c r="BK14" s="160"/>
      <c r="BL14" s="160"/>
      <c r="BM14" s="160"/>
    </row>
    <row r="15" spans="1:65" s="43" customFormat="1" x14ac:dyDescent="0.2">
      <c r="A15" s="76"/>
      <c r="B15" s="4"/>
      <c r="C15" s="3"/>
      <c r="D15" s="89">
        <f t="shared" si="0"/>
        <v>0</v>
      </c>
      <c r="E15" s="89"/>
      <c r="F15" s="89"/>
      <c r="G15" s="13"/>
      <c r="H15" s="7"/>
      <c r="I15" s="8"/>
      <c r="J15" s="7"/>
      <c r="K15" s="8"/>
      <c r="L15" s="78"/>
      <c r="M15" s="80"/>
      <c r="N15" s="7"/>
      <c r="O15" s="10"/>
      <c r="P15" s="87">
        <f t="shared" si="1"/>
        <v>0</v>
      </c>
      <c r="Q15" s="89">
        <f t="shared" si="2"/>
        <v>0</v>
      </c>
      <c r="R15" s="89">
        <f t="shared" si="3"/>
        <v>0</v>
      </c>
      <c r="S15" s="116" t="str">
        <f t="shared" si="4"/>
        <v>-</v>
      </c>
      <c r="T15" s="90" t="str">
        <f t="shared" si="5"/>
        <v/>
      </c>
      <c r="U15" s="90" t="str">
        <f t="shared" si="5"/>
        <v/>
      </c>
      <c r="V15" s="90" t="str">
        <f t="shared" si="5"/>
        <v/>
      </c>
      <c r="W15" s="90" t="str">
        <f t="shared" si="5"/>
        <v/>
      </c>
      <c r="X15" s="90" t="str">
        <f t="shared" si="5"/>
        <v/>
      </c>
      <c r="Y15" s="90" t="str">
        <f t="shared" si="5"/>
        <v/>
      </c>
      <c r="Z15" s="90" t="str">
        <f t="shared" si="5"/>
        <v/>
      </c>
      <c r="AA15" s="90" t="str">
        <f t="shared" si="5"/>
        <v/>
      </c>
      <c r="AB15" s="90" t="str">
        <f t="shared" si="5"/>
        <v/>
      </c>
      <c r="AC15" s="90" t="str">
        <f t="shared" si="5"/>
        <v/>
      </c>
      <c r="AD15" s="90" t="str">
        <f t="shared" si="6"/>
        <v/>
      </c>
      <c r="AE15" s="90" t="str">
        <f t="shared" si="6"/>
        <v/>
      </c>
      <c r="AF15" s="90" t="str">
        <f t="shared" si="6"/>
        <v/>
      </c>
      <c r="AG15" s="90" t="str">
        <f t="shared" si="6"/>
        <v/>
      </c>
      <c r="AH15" s="91" t="str">
        <f t="shared" si="6"/>
        <v/>
      </c>
      <c r="AI15" s="90" t="str">
        <f t="shared" si="6"/>
        <v/>
      </c>
      <c r="AJ15" s="90" t="str">
        <f t="shared" si="6"/>
        <v/>
      </c>
      <c r="AK15" s="90" t="str">
        <f t="shared" si="6"/>
        <v/>
      </c>
      <c r="AL15" s="90" t="str">
        <f t="shared" si="6"/>
        <v/>
      </c>
      <c r="AM15" s="90" t="str">
        <f t="shared" si="6"/>
        <v/>
      </c>
      <c r="AN15" s="90" t="str">
        <f t="shared" si="7"/>
        <v/>
      </c>
      <c r="AO15" s="90" t="str">
        <f t="shared" si="7"/>
        <v/>
      </c>
      <c r="AP15" s="90" t="str">
        <f t="shared" si="7"/>
        <v/>
      </c>
      <c r="AQ15" s="90" t="str">
        <f t="shared" si="7"/>
        <v/>
      </c>
      <c r="AR15" s="90" t="str">
        <f t="shared" si="7"/>
        <v/>
      </c>
      <c r="AS15" s="90" t="str">
        <f t="shared" si="7"/>
        <v/>
      </c>
      <c r="AT15" s="90" t="str">
        <f t="shared" si="7"/>
        <v/>
      </c>
      <c r="AU15" s="90" t="str">
        <f t="shared" si="7"/>
        <v/>
      </c>
      <c r="AV15" s="90" t="str">
        <f t="shared" si="7"/>
        <v/>
      </c>
      <c r="AW15" s="91" t="str">
        <f t="shared" si="7"/>
        <v/>
      </c>
      <c r="AY15" s="160"/>
      <c r="AZ15" s="160"/>
      <c r="BA15" s="160"/>
      <c r="BB15" s="160"/>
      <c r="BD15" s="160"/>
      <c r="BE15" s="160"/>
      <c r="BF15" s="160"/>
      <c r="BG15" s="160"/>
      <c r="BH15" s="160"/>
      <c r="BI15" s="160"/>
      <c r="BJ15" s="160"/>
      <c r="BK15" s="160"/>
      <c r="BL15" s="160"/>
      <c r="BM15" s="160"/>
    </row>
    <row r="16" spans="1:65" s="43" customFormat="1" x14ac:dyDescent="0.2">
      <c r="A16" s="76"/>
      <c r="B16" s="4"/>
      <c r="C16" s="77"/>
      <c r="D16" s="89">
        <f t="shared" si="0"/>
        <v>0</v>
      </c>
      <c r="E16" s="89"/>
      <c r="F16" s="89"/>
      <c r="G16" s="13"/>
      <c r="H16" s="7"/>
      <c r="I16" s="8"/>
      <c r="J16" s="7"/>
      <c r="K16" s="8"/>
      <c r="L16" s="78"/>
      <c r="M16" s="80"/>
      <c r="N16" s="7"/>
      <c r="O16" s="10"/>
      <c r="P16" s="87">
        <f t="shared" si="1"/>
        <v>0</v>
      </c>
      <c r="Q16" s="89">
        <f t="shared" si="2"/>
        <v>0</v>
      </c>
      <c r="R16" s="89">
        <f t="shared" si="3"/>
        <v>0</v>
      </c>
      <c r="S16" s="116" t="str">
        <f t="shared" si="4"/>
        <v>-</v>
      </c>
      <c r="T16" s="90" t="str">
        <f t="shared" si="5"/>
        <v/>
      </c>
      <c r="U16" s="90" t="str">
        <f t="shared" si="5"/>
        <v/>
      </c>
      <c r="V16" s="90" t="str">
        <f t="shared" si="5"/>
        <v/>
      </c>
      <c r="W16" s="90" t="str">
        <f t="shared" si="5"/>
        <v/>
      </c>
      <c r="X16" s="90" t="str">
        <f t="shared" si="5"/>
        <v/>
      </c>
      <c r="Y16" s="90" t="str">
        <f t="shared" si="5"/>
        <v/>
      </c>
      <c r="Z16" s="90" t="str">
        <f t="shared" si="5"/>
        <v/>
      </c>
      <c r="AA16" s="90" t="str">
        <f t="shared" si="5"/>
        <v/>
      </c>
      <c r="AB16" s="90" t="str">
        <f t="shared" si="5"/>
        <v/>
      </c>
      <c r="AC16" s="90" t="str">
        <f t="shared" si="5"/>
        <v/>
      </c>
      <c r="AD16" s="90" t="str">
        <f t="shared" si="6"/>
        <v/>
      </c>
      <c r="AE16" s="90" t="str">
        <f t="shared" si="6"/>
        <v/>
      </c>
      <c r="AF16" s="90" t="str">
        <f t="shared" si="6"/>
        <v/>
      </c>
      <c r="AG16" s="90" t="str">
        <f t="shared" si="6"/>
        <v/>
      </c>
      <c r="AH16" s="91" t="str">
        <f t="shared" si="6"/>
        <v/>
      </c>
      <c r="AI16" s="90" t="str">
        <f t="shared" si="6"/>
        <v/>
      </c>
      <c r="AJ16" s="90" t="str">
        <f t="shared" si="6"/>
        <v/>
      </c>
      <c r="AK16" s="90" t="str">
        <f t="shared" si="6"/>
        <v/>
      </c>
      <c r="AL16" s="90" t="str">
        <f t="shared" si="6"/>
        <v/>
      </c>
      <c r="AM16" s="90" t="str">
        <f t="shared" si="6"/>
        <v/>
      </c>
      <c r="AN16" s="90" t="str">
        <f t="shared" si="7"/>
        <v/>
      </c>
      <c r="AO16" s="90" t="str">
        <f t="shared" si="7"/>
        <v/>
      </c>
      <c r="AP16" s="90" t="str">
        <f t="shared" si="7"/>
        <v/>
      </c>
      <c r="AQ16" s="90" t="str">
        <f t="shared" si="7"/>
        <v/>
      </c>
      <c r="AR16" s="90" t="str">
        <f t="shared" si="7"/>
        <v/>
      </c>
      <c r="AS16" s="90" t="str">
        <f t="shared" si="7"/>
        <v/>
      </c>
      <c r="AT16" s="90" t="str">
        <f t="shared" si="7"/>
        <v/>
      </c>
      <c r="AU16" s="90" t="str">
        <f t="shared" si="7"/>
        <v/>
      </c>
      <c r="AV16" s="90" t="str">
        <f t="shared" si="7"/>
        <v/>
      </c>
      <c r="AW16" s="91" t="str">
        <f t="shared" si="7"/>
        <v/>
      </c>
      <c r="AY16" s="160"/>
      <c r="AZ16" s="160"/>
      <c r="BA16" s="160"/>
      <c r="BB16" s="160"/>
      <c r="BD16" s="160"/>
      <c r="BE16" s="160"/>
      <c r="BF16" s="160"/>
      <c r="BG16" s="160"/>
      <c r="BH16" s="160"/>
      <c r="BI16" s="160"/>
      <c r="BJ16" s="160"/>
      <c r="BK16" s="160"/>
      <c r="BL16" s="160"/>
      <c r="BM16" s="160"/>
    </row>
    <row r="17" spans="1:65" s="43" customFormat="1" x14ac:dyDescent="0.2">
      <c r="A17" s="76"/>
      <c r="B17" s="4"/>
      <c r="C17" s="3"/>
      <c r="D17" s="89">
        <f t="shared" si="0"/>
        <v>0</v>
      </c>
      <c r="E17" s="89"/>
      <c r="F17" s="89"/>
      <c r="G17" s="13"/>
      <c r="H17" s="7"/>
      <c r="I17" s="8"/>
      <c r="J17" s="7"/>
      <c r="K17" s="8"/>
      <c r="L17" s="78"/>
      <c r="M17" s="80"/>
      <c r="N17" s="7"/>
      <c r="O17" s="10"/>
      <c r="P17" s="87">
        <f t="shared" si="1"/>
        <v>0</v>
      </c>
      <c r="Q17" s="89">
        <f t="shared" si="2"/>
        <v>0</v>
      </c>
      <c r="R17" s="89">
        <f t="shared" si="3"/>
        <v>0</v>
      </c>
      <c r="S17" s="116" t="str">
        <f t="shared" si="4"/>
        <v>-</v>
      </c>
      <c r="T17" s="90" t="str">
        <f t="shared" si="5"/>
        <v/>
      </c>
      <c r="U17" s="90" t="str">
        <f t="shared" si="5"/>
        <v/>
      </c>
      <c r="V17" s="90" t="str">
        <f t="shared" si="5"/>
        <v/>
      </c>
      <c r="W17" s="90" t="str">
        <f t="shared" si="5"/>
        <v/>
      </c>
      <c r="X17" s="90" t="str">
        <f t="shared" si="5"/>
        <v/>
      </c>
      <c r="Y17" s="90" t="str">
        <f t="shared" si="5"/>
        <v/>
      </c>
      <c r="Z17" s="90" t="str">
        <f t="shared" si="5"/>
        <v/>
      </c>
      <c r="AA17" s="90" t="str">
        <f t="shared" si="5"/>
        <v/>
      </c>
      <c r="AB17" s="90" t="str">
        <f t="shared" si="5"/>
        <v/>
      </c>
      <c r="AC17" s="90" t="str">
        <f t="shared" si="5"/>
        <v/>
      </c>
      <c r="AD17" s="90" t="str">
        <f t="shared" si="6"/>
        <v/>
      </c>
      <c r="AE17" s="90" t="str">
        <f t="shared" si="6"/>
        <v/>
      </c>
      <c r="AF17" s="90" t="str">
        <f t="shared" si="6"/>
        <v/>
      </c>
      <c r="AG17" s="90" t="str">
        <f t="shared" si="6"/>
        <v/>
      </c>
      <c r="AH17" s="91" t="str">
        <f t="shared" si="6"/>
        <v/>
      </c>
      <c r="AI17" s="90" t="str">
        <f t="shared" si="6"/>
        <v/>
      </c>
      <c r="AJ17" s="90" t="str">
        <f t="shared" si="6"/>
        <v/>
      </c>
      <c r="AK17" s="90" t="str">
        <f t="shared" si="6"/>
        <v/>
      </c>
      <c r="AL17" s="90" t="str">
        <f t="shared" si="6"/>
        <v/>
      </c>
      <c r="AM17" s="90" t="str">
        <f t="shared" si="6"/>
        <v/>
      </c>
      <c r="AN17" s="90" t="str">
        <f t="shared" si="7"/>
        <v/>
      </c>
      <c r="AO17" s="90" t="str">
        <f t="shared" si="7"/>
        <v/>
      </c>
      <c r="AP17" s="90" t="str">
        <f t="shared" si="7"/>
        <v/>
      </c>
      <c r="AQ17" s="90" t="str">
        <f t="shared" si="7"/>
        <v/>
      </c>
      <c r="AR17" s="90" t="str">
        <f t="shared" si="7"/>
        <v/>
      </c>
      <c r="AS17" s="90" t="str">
        <f t="shared" si="7"/>
        <v/>
      </c>
      <c r="AT17" s="90" t="str">
        <f t="shared" si="7"/>
        <v/>
      </c>
      <c r="AU17" s="90" t="str">
        <f t="shared" si="7"/>
        <v/>
      </c>
      <c r="AV17" s="90" t="str">
        <f t="shared" si="7"/>
        <v/>
      </c>
      <c r="AW17" s="91" t="str">
        <f t="shared" si="7"/>
        <v/>
      </c>
      <c r="AY17" s="160"/>
      <c r="AZ17" s="160"/>
      <c r="BA17" s="160"/>
      <c r="BB17" s="160"/>
      <c r="BD17" s="160"/>
      <c r="BE17" s="160"/>
      <c r="BF17" s="160"/>
      <c r="BG17" s="160"/>
      <c r="BH17" s="160"/>
      <c r="BI17" s="160"/>
      <c r="BJ17" s="160"/>
      <c r="BK17" s="160"/>
      <c r="BL17" s="160"/>
      <c r="BM17" s="160"/>
    </row>
    <row r="18" spans="1:65" s="43" customFormat="1" x14ac:dyDescent="0.2">
      <c r="A18" s="76"/>
      <c r="B18" s="4"/>
      <c r="C18" s="77"/>
      <c r="D18" s="89">
        <f t="shared" si="0"/>
        <v>0</v>
      </c>
      <c r="E18" s="89"/>
      <c r="F18" s="89"/>
      <c r="G18" s="13"/>
      <c r="H18" s="7"/>
      <c r="I18" s="8"/>
      <c r="J18" s="7"/>
      <c r="K18" s="8"/>
      <c r="L18" s="78"/>
      <c r="M18" s="80"/>
      <c r="N18" s="7"/>
      <c r="O18" s="10"/>
      <c r="P18" s="87">
        <f t="shared" si="1"/>
        <v>0</v>
      </c>
      <c r="Q18" s="89">
        <f t="shared" si="2"/>
        <v>0</v>
      </c>
      <c r="R18" s="89">
        <f t="shared" si="3"/>
        <v>0</v>
      </c>
      <c r="S18" s="116" t="str">
        <f t="shared" si="4"/>
        <v>-</v>
      </c>
      <c r="T18" s="90" t="str">
        <f t="shared" si="5"/>
        <v/>
      </c>
      <c r="U18" s="90" t="str">
        <f t="shared" si="5"/>
        <v/>
      </c>
      <c r="V18" s="90" t="str">
        <f t="shared" si="5"/>
        <v/>
      </c>
      <c r="W18" s="90" t="str">
        <f t="shared" si="5"/>
        <v/>
      </c>
      <c r="X18" s="90" t="str">
        <f t="shared" si="5"/>
        <v/>
      </c>
      <c r="Y18" s="90" t="str">
        <f t="shared" si="5"/>
        <v/>
      </c>
      <c r="Z18" s="90" t="str">
        <f t="shared" si="5"/>
        <v/>
      </c>
      <c r="AA18" s="90" t="str">
        <f t="shared" si="5"/>
        <v/>
      </c>
      <c r="AB18" s="90" t="str">
        <f t="shared" si="5"/>
        <v/>
      </c>
      <c r="AC18" s="90" t="str">
        <f t="shared" si="5"/>
        <v/>
      </c>
      <c r="AD18" s="90" t="str">
        <f t="shared" si="6"/>
        <v/>
      </c>
      <c r="AE18" s="90" t="str">
        <f t="shared" si="6"/>
        <v/>
      </c>
      <c r="AF18" s="90" t="str">
        <f t="shared" si="6"/>
        <v/>
      </c>
      <c r="AG18" s="90" t="str">
        <f t="shared" si="6"/>
        <v/>
      </c>
      <c r="AH18" s="91" t="str">
        <f t="shared" si="6"/>
        <v/>
      </c>
      <c r="AI18" s="90" t="str">
        <f t="shared" si="6"/>
        <v/>
      </c>
      <c r="AJ18" s="90" t="str">
        <f t="shared" si="6"/>
        <v/>
      </c>
      <c r="AK18" s="90" t="str">
        <f t="shared" si="6"/>
        <v/>
      </c>
      <c r="AL18" s="90" t="str">
        <f t="shared" si="6"/>
        <v/>
      </c>
      <c r="AM18" s="90" t="str">
        <f t="shared" si="6"/>
        <v/>
      </c>
      <c r="AN18" s="90" t="str">
        <f t="shared" si="7"/>
        <v/>
      </c>
      <c r="AO18" s="90" t="str">
        <f t="shared" si="7"/>
        <v/>
      </c>
      <c r="AP18" s="90" t="str">
        <f t="shared" si="7"/>
        <v/>
      </c>
      <c r="AQ18" s="90" t="str">
        <f t="shared" si="7"/>
        <v/>
      </c>
      <c r="AR18" s="90" t="str">
        <f t="shared" si="7"/>
        <v/>
      </c>
      <c r="AS18" s="90" t="str">
        <f t="shared" si="7"/>
        <v/>
      </c>
      <c r="AT18" s="90" t="str">
        <f t="shared" si="7"/>
        <v/>
      </c>
      <c r="AU18" s="90" t="str">
        <f t="shared" si="7"/>
        <v/>
      </c>
      <c r="AV18" s="90" t="str">
        <f t="shared" si="7"/>
        <v/>
      </c>
      <c r="AW18" s="91" t="str">
        <f t="shared" si="7"/>
        <v/>
      </c>
      <c r="AY18" s="160"/>
      <c r="AZ18" s="160"/>
      <c r="BA18" s="160"/>
      <c r="BB18" s="160"/>
      <c r="BD18" s="160"/>
      <c r="BE18" s="160"/>
      <c r="BF18" s="160"/>
      <c r="BG18" s="160"/>
      <c r="BH18" s="160"/>
      <c r="BI18" s="160"/>
      <c r="BJ18" s="160"/>
      <c r="BK18" s="160"/>
      <c r="BL18" s="160"/>
      <c r="BM18" s="160"/>
    </row>
    <row r="19" spans="1:65" s="43" customFormat="1" x14ac:dyDescent="0.2">
      <c r="A19" s="76"/>
      <c r="B19" s="4"/>
      <c r="C19" s="3"/>
      <c r="D19" s="89">
        <f t="shared" si="0"/>
        <v>0</v>
      </c>
      <c r="E19" s="89"/>
      <c r="F19" s="89"/>
      <c r="G19" s="13"/>
      <c r="H19" s="7"/>
      <c r="I19" s="8"/>
      <c r="J19" s="7"/>
      <c r="K19" s="8"/>
      <c r="L19" s="78"/>
      <c r="M19" s="80"/>
      <c r="N19" s="7"/>
      <c r="O19" s="10"/>
      <c r="P19" s="87">
        <f t="shared" si="1"/>
        <v>0</v>
      </c>
      <c r="Q19" s="89">
        <f t="shared" si="2"/>
        <v>0</v>
      </c>
      <c r="R19" s="89">
        <f t="shared" si="3"/>
        <v>0</v>
      </c>
      <c r="S19" s="116" t="str">
        <f t="shared" si="4"/>
        <v>-</v>
      </c>
      <c r="T19" s="90" t="str">
        <f t="shared" ref="T19:AC28" si="8">IF($C19=T$307,$D19,"")</f>
        <v/>
      </c>
      <c r="U19" s="90" t="str">
        <f t="shared" si="8"/>
        <v/>
      </c>
      <c r="V19" s="90" t="str">
        <f t="shared" si="8"/>
        <v/>
      </c>
      <c r="W19" s="90" t="str">
        <f t="shared" si="8"/>
        <v/>
      </c>
      <c r="X19" s="90" t="str">
        <f t="shared" si="8"/>
        <v/>
      </c>
      <c r="Y19" s="90" t="str">
        <f t="shared" si="8"/>
        <v/>
      </c>
      <c r="Z19" s="90" t="str">
        <f t="shared" si="8"/>
        <v/>
      </c>
      <c r="AA19" s="90" t="str">
        <f t="shared" si="8"/>
        <v/>
      </c>
      <c r="AB19" s="90" t="str">
        <f t="shared" si="8"/>
        <v/>
      </c>
      <c r="AC19" s="90" t="str">
        <f t="shared" si="8"/>
        <v/>
      </c>
      <c r="AD19" s="90" t="str">
        <f t="shared" ref="AD19:AM28" si="9">IF($C19=AD$307,$D19,"")</f>
        <v/>
      </c>
      <c r="AE19" s="90" t="str">
        <f t="shared" si="9"/>
        <v/>
      </c>
      <c r="AF19" s="90" t="str">
        <f t="shared" si="9"/>
        <v/>
      </c>
      <c r="AG19" s="90" t="str">
        <f t="shared" si="9"/>
        <v/>
      </c>
      <c r="AH19" s="91" t="str">
        <f t="shared" si="9"/>
        <v/>
      </c>
      <c r="AI19" s="90" t="str">
        <f t="shared" si="9"/>
        <v/>
      </c>
      <c r="AJ19" s="90" t="str">
        <f t="shared" si="9"/>
        <v/>
      </c>
      <c r="AK19" s="90" t="str">
        <f t="shared" si="9"/>
        <v/>
      </c>
      <c r="AL19" s="90" t="str">
        <f t="shared" si="9"/>
        <v/>
      </c>
      <c r="AM19" s="90" t="str">
        <f t="shared" si="9"/>
        <v/>
      </c>
      <c r="AN19" s="90" t="str">
        <f t="shared" ref="AN19:AW28" si="10">IF($C19=AN$307,$D19,"")</f>
        <v/>
      </c>
      <c r="AO19" s="90" t="str">
        <f t="shared" si="10"/>
        <v/>
      </c>
      <c r="AP19" s="90" t="str">
        <f t="shared" si="10"/>
        <v/>
      </c>
      <c r="AQ19" s="90" t="str">
        <f t="shared" si="10"/>
        <v/>
      </c>
      <c r="AR19" s="90" t="str">
        <f t="shared" si="10"/>
        <v/>
      </c>
      <c r="AS19" s="90" t="str">
        <f t="shared" si="10"/>
        <v/>
      </c>
      <c r="AT19" s="90" t="str">
        <f t="shared" si="10"/>
        <v/>
      </c>
      <c r="AU19" s="90" t="str">
        <f t="shared" si="10"/>
        <v/>
      </c>
      <c r="AV19" s="90" t="str">
        <f t="shared" si="10"/>
        <v/>
      </c>
      <c r="AW19" s="91" t="str">
        <f t="shared" si="10"/>
        <v/>
      </c>
      <c r="AY19" s="160"/>
      <c r="AZ19" s="160"/>
      <c r="BA19" s="160"/>
      <c r="BB19" s="160"/>
      <c r="BD19" s="160"/>
      <c r="BE19" s="160"/>
      <c r="BF19" s="160"/>
      <c r="BG19" s="160"/>
      <c r="BH19" s="160"/>
      <c r="BI19" s="160"/>
      <c r="BJ19" s="160"/>
      <c r="BK19" s="160"/>
      <c r="BL19" s="160"/>
      <c r="BM19" s="160"/>
    </row>
    <row r="20" spans="1:65" s="43" customFormat="1" x14ac:dyDescent="0.2">
      <c r="A20" s="76"/>
      <c r="B20" s="4"/>
      <c r="C20" s="77"/>
      <c r="D20" s="89">
        <f t="shared" si="0"/>
        <v>0</v>
      </c>
      <c r="E20" s="89"/>
      <c r="F20" s="89"/>
      <c r="G20" s="13"/>
      <c r="H20" s="7"/>
      <c r="I20" s="8"/>
      <c r="J20" s="7"/>
      <c r="K20" s="8"/>
      <c r="L20" s="78"/>
      <c r="M20" s="80"/>
      <c r="N20" s="7"/>
      <c r="O20" s="10"/>
      <c r="P20" s="87">
        <f t="shared" si="1"/>
        <v>0</v>
      </c>
      <c r="Q20" s="89">
        <f t="shared" si="2"/>
        <v>0</v>
      </c>
      <c r="R20" s="89">
        <f t="shared" si="3"/>
        <v>0</v>
      </c>
      <c r="S20" s="116" t="str">
        <f t="shared" si="4"/>
        <v>-</v>
      </c>
      <c r="T20" s="90" t="str">
        <f t="shared" si="8"/>
        <v/>
      </c>
      <c r="U20" s="90" t="str">
        <f t="shared" si="8"/>
        <v/>
      </c>
      <c r="V20" s="90" t="str">
        <f t="shared" si="8"/>
        <v/>
      </c>
      <c r="W20" s="90" t="str">
        <f t="shared" si="8"/>
        <v/>
      </c>
      <c r="X20" s="90" t="str">
        <f t="shared" si="8"/>
        <v/>
      </c>
      <c r="Y20" s="90" t="str">
        <f t="shared" si="8"/>
        <v/>
      </c>
      <c r="Z20" s="90" t="str">
        <f t="shared" si="8"/>
        <v/>
      </c>
      <c r="AA20" s="90" t="str">
        <f t="shared" si="8"/>
        <v/>
      </c>
      <c r="AB20" s="90" t="str">
        <f t="shared" si="8"/>
        <v/>
      </c>
      <c r="AC20" s="90" t="str">
        <f t="shared" si="8"/>
        <v/>
      </c>
      <c r="AD20" s="90" t="str">
        <f t="shared" si="9"/>
        <v/>
      </c>
      <c r="AE20" s="90" t="str">
        <f t="shared" si="9"/>
        <v/>
      </c>
      <c r="AF20" s="90" t="str">
        <f t="shared" si="9"/>
        <v/>
      </c>
      <c r="AG20" s="90" t="str">
        <f t="shared" si="9"/>
        <v/>
      </c>
      <c r="AH20" s="91" t="str">
        <f t="shared" si="9"/>
        <v/>
      </c>
      <c r="AI20" s="90" t="str">
        <f t="shared" si="9"/>
        <v/>
      </c>
      <c r="AJ20" s="90" t="str">
        <f t="shared" si="9"/>
        <v/>
      </c>
      <c r="AK20" s="90" t="str">
        <f t="shared" si="9"/>
        <v/>
      </c>
      <c r="AL20" s="90" t="str">
        <f t="shared" si="9"/>
        <v/>
      </c>
      <c r="AM20" s="90" t="str">
        <f t="shared" si="9"/>
        <v/>
      </c>
      <c r="AN20" s="90" t="str">
        <f t="shared" si="10"/>
        <v/>
      </c>
      <c r="AO20" s="90" t="str">
        <f t="shared" si="10"/>
        <v/>
      </c>
      <c r="AP20" s="90" t="str">
        <f t="shared" si="10"/>
        <v/>
      </c>
      <c r="AQ20" s="90" t="str">
        <f t="shared" si="10"/>
        <v/>
      </c>
      <c r="AR20" s="90" t="str">
        <f t="shared" si="10"/>
        <v/>
      </c>
      <c r="AS20" s="90" t="str">
        <f t="shared" si="10"/>
        <v/>
      </c>
      <c r="AT20" s="90" t="str">
        <f t="shared" si="10"/>
        <v/>
      </c>
      <c r="AU20" s="90" t="str">
        <f t="shared" si="10"/>
        <v/>
      </c>
      <c r="AV20" s="90" t="str">
        <f t="shared" si="10"/>
        <v/>
      </c>
      <c r="AW20" s="91" t="str">
        <f t="shared" si="10"/>
        <v/>
      </c>
      <c r="AY20" s="160"/>
      <c r="AZ20" s="160"/>
      <c r="BA20" s="160"/>
      <c r="BB20" s="160"/>
      <c r="BD20" s="160"/>
      <c r="BE20" s="160"/>
      <c r="BF20" s="160"/>
      <c r="BG20" s="160"/>
      <c r="BH20" s="160"/>
      <c r="BI20" s="160"/>
      <c r="BJ20" s="160"/>
      <c r="BK20" s="160"/>
      <c r="BL20" s="160"/>
      <c r="BM20" s="160"/>
    </row>
    <row r="21" spans="1:65" s="43" customFormat="1" x14ac:dyDescent="0.2">
      <c r="A21" s="76"/>
      <c r="B21" s="4"/>
      <c r="C21" s="3"/>
      <c r="D21" s="89">
        <f t="shared" si="0"/>
        <v>0</v>
      </c>
      <c r="E21" s="89"/>
      <c r="F21" s="89"/>
      <c r="G21" s="13"/>
      <c r="H21" s="7"/>
      <c r="I21" s="8"/>
      <c r="J21" s="7"/>
      <c r="K21" s="8"/>
      <c r="L21" s="78"/>
      <c r="M21" s="80"/>
      <c r="N21" s="7"/>
      <c r="O21" s="10"/>
      <c r="P21" s="87">
        <f t="shared" si="1"/>
        <v>0</v>
      </c>
      <c r="Q21" s="89">
        <f t="shared" si="2"/>
        <v>0</v>
      </c>
      <c r="R21" s="89">
        <f t="shared" si="3"/>
        <v>0</v>
      </c>
      <c r="S21" s="116" t="str">
        <f t="shared" si="4"/>
        <v>-</v>
      </c>
      <c r="T21" s="90" t="str">
        <f t="shared" si="8"/>
        <v/>
      </c>
      <c r="U21" s="90" t="str">
        <f t="shared" si="8"/>
        <v/>
      </c>
      <c r="V21" s="90" t="str">
        <f t="shared" si="8"/>
        <v/>
      </c>
      <c r="W21" s="90" t="str">
        <f t="shared" si="8"/>
        <v/>
      </c>
      <c r="X21" s="90" t="str">
        <f t="shared" si="8"/>
        <v/>
      </c>
      <c r="Y21" s="90" t="str">
        <f t="shared" si="8"/>
        <v/>
      </c>
      <c r="Z21" s="90" t="str">
        <f t="shared" si="8"/>
        <v/>
      </c>
      <c r="AA21" s="90" t="str">
        <f t="shared" si="8"/>
        <v/>
      </c>
      <c r="AB21" s="90" t="str">
        <f t="shared" si="8"/>
        <v/>
      </c>
      <c r="AC21" s="90" t="str">
        <f t="shared" si="8"/>
        <v/>
      </c>
      <c r="AD21" s="90" t="str">
        <f t="shared" si="9"/>
        <v/>
      </c>
      <c r="AE21" s="90" t="str">
        <f t="shared" si="9"/>
        <v/>
      </c>
      <c r="AF21" s="90" t="str">
        <f t="shared" si="9"/>
        <v/>
      </c>
      <c r="AG21" s="90" t="str">
        <f t="shared" si="9"/>
        <v/>
      </c>
      <c r="AH21" s="91" t="str">
        <f t="shared" si="9"/>
        <v/>
      </c>
      <c r="AI21" s="90" t="str">
        <f t="shared" si="9"/>
        <v/>
      </c>
      <c r="AJ21" s="90" t="str">
        <f t="shared" si="9"/>
        <v/>
      </c>
      <c r="AK21" s="90" t="str">
        <f t="shared" si="9"/>
        <v/>
      </c>
      <c r="AL21" s="90" t="str">
        <f t="shared" si="9"/>
        <v/>
      </c>
      <c r="AM21" s="90" t="str">
        <f t="shared" si="9"/>
        <v/>
      </c>
      <c r="AN21" s="90" t="str">
        <f t="shared" si="10"/>
        <v/>
      </c>
      <c r="AO21" s="90" t="str">
        <f t="shared" si="10"/>
        <v/>
      </c>
      <c r="AP21" s="90" t="str">
        <f t="shared" si="10"/>
        <v/>
      </c>
      <c r="AQ21" s="90" t="str">
        <f t="shared" si="10"/>
        <v/>
      </c>
      <c r="AR21" s="90" t="str">
        <f t="shared" si="10"/>
        <v/>
      </c>
      <c r="AS21" s="90" t="str">
        <f t="shared" si="10"/>
        <v/>
      </c>
      <c r="AT21" s="90" t="str">
        <f t="shared" si="10"/>
        <v/>
      </c>
      <c r="AU21" s="90" t="str">
        <f t="shared" si="10"/>
        <v/>
      </c>
      <c r="AV21" s="90" t="str">
        <f t="shared" si="10"/>
        <v/>
      </c>
      <c r="AW21" s="91" t="str">
        <f t="shared" si="10"/>
        <v/>
      </c>
      <c r="AY21" s="160"/>
      <c r="AZ21" s="160"/>
      <c r="BA21" s="160"/>
      <c r="BB21" s="160"/>
      <c r="BD21" s="160"/>
      <c r="BE21" s="160"/>
      <c r="BF21" s="160"/>
      <c r="BG21" s="160"/>
      <c r="BH21" s="160"/>
      <c r="BI21" s="160"/>
      <c r="BJ21" s="160"/>
      <c r="BK21" s="160"/>
      <c r="BL21" s="160"/>
      <c r="BM21" s="160"/>
    </row>
    <row r="22" spans="1:65" s="43" customFormat="1" x14ac:dyDescent="0.2">
      <c r="A22" s="76"/>
      <c r="B22" s="4"/>
      <c r="C22" s="77"/>
      <c r="D22" s="89">
        <f t="shared" si="0"/>
        <v>0</v>
      </c>
      <c r="E22" s="89"/>
      <c r="F22" s="89"/>
      <c r="G22" s="13"/>
      <c r="H22" s="7"/>
      <c r="I22" s="8"/>
      <c r="J22" s="7"/>
      <c r="K22" s="8"/>
      <c r="L22" s="78"/>
      <c r="M22" s="80"/>
      <c r="N22" s="7"/>
      <c r="O22" s="10"/>
      <c r="P22" s="87">
        <f t="shared" si="1"/>
        <v>0</v>
      </c>
      <c r="Q22" s="89">
        <f t="shared" si="2"/>
        <v>0</v>
      </c>
      <c r="R22" s="89">
        <f t="shared" si="3"/>
        <v>0</v>
      </c>
      <c r="S22" s="116" t="str">
        <f t="shared" si="4"/>
        <v>-</v>
      </c>
      <c r="T22" s="90" t="str">
        <f t="shared" si="8"/>
        <v/>
      </c>
      <c r="U22" s="90" t="str">
        <f t="shared" si="8"/>
        <v/>
      </c>
      <c r="V22" s="90" t="str">
        <f t="shared" si="8"/>
        <v/>
      </c>
      <c r="W22" s="90" t="str">
        <f t="shared" si="8"/>
        <v/>
      </c>
      <c r="X22" s="90" t="str">
        <f t="shared" si="8"/>
        <v/>
      </c>
      <c r="Y22" s="90" t="str">
        <f t="shared" si="8"/>
        <v/>
      </c>
      <c r="Z22" s="90" t="str">
        <f t="shared" si="8"/>
        <v/>
      </c>
      <c r="AA22" s="90" t="str">
        <f t="shared" si="8"/>
        <v/>
      </c>
      <c r="AB22" s="90" t="str">
        <f t="shared" si="8"/>
        <v/>
      </c>
      <c r="AC22" s="90" t="str">
        <f t="shared" si="8"/>
        <v/>
      </c>
      <c r="AD22" s="90" t="str">
        <f t="shared" si="9"/>
        <v/>
      </c>
      <c r="AE22" s="90" t="str">
        <f t="shared" si="9"/>
        <v/>
      </c>
      <c r="AF22" s="90" t="str">
        <f t="shared" si="9"/>
        <v/>
      </c>
      <c r="AG22" s="90" t="str">
        <f t="shared" si="9"/>
        <v/>
      </c>
      <c r="AH22" s="91" t="str">
        <f t="shared" si="9"/>
        <v/>
      </c>
      <c r="AI22" s="90" t="str">
        <f t="shared" si="9"/>
        <v/>
      </c>
      <c r="AJ22" s="90" t="str">
        <f t="shared" si="9"/>
        <v/>
      </c>
      <c r="AK22" s="90" t="str">
        <f t="shared" si="9"/>
        <v/>
      </c>
      <c r="AL22" s="90" t="str">
        <f t="shared" si="9"/>
        <v/>
      </c>
      <c r="AM22" s="90" t="str">
        <f t="shared" si="9"/>
        <v/>
      </c>
      <c r="AN22" s="90" t="str">
        <f t="shared" si="10"/>
        <v/>
      </c>
      <c r="AO22" s="90" t="str">
        <f t="shared" si="10"/>
        <v/>
      </c>
      <c r="AP22" s="90" t="str">
        <f t="shared" si="10"/>
        <v/>
      </c>
      <c r="AQ22" s="90" t="str">
        <f t="shared" si="10"/>
        <v/>
      </c>
      <c r="AR22" s="90" t="str">
        <f t="shared" si="10"/>
        <v/>
      </c>
      <c r="AS22" s="90" t="str">
        <f t="shared" si="10"/>
        <v/>
      </c>
      <c r="AT22" s="90" t="str">
        <f t="shared" si="10"/>
        <v/>
      </c>
      <c r="AU22" s="90" t="str">
        <f t="shared" si="10"/>
        <v/>
      </c>
      <c r="AV22" s="90" t="str">
        <f t="shared" si="10"/>
        <v/>
      </c>
      <c r="AW22" s="91" t="str">
        <f t="shared" si="10"/>
        <v/>
      </c>
      <c r="AY22" s="160"/>
      <c r="AZ22" s="160"/>
      <c r="BA22" s="160"/>
      <c r="BB22" s="160"/>
      <c r="BD22" s="160"/>
      <c r="BE22" s="160"/>
      <c r="BF22" s="160"/>
      <c r="BG22" s="160"/>
      <c r="BH22" s="160"/>
      <c r="BI22" s="160"/>
      <c r="BJ22" s="160"/>
      <c r="BK22" s="160"/>
      <c r="BL22" s="160"/>
      <c r="BM22" s="160"/>
    </row>
    <row r="23" spans="1:65" s="43" customFormat="1" x14ac:dyDescent="0.2">
      <c r="A23" s="76"/>
      <c r="B23" s="4"/>
      <c r="C23" s="3"/>
      <c r="D23" s="89">
        <f t="shared" si="0"/>
        <v>0</v>
      </c>
      <c r="E23" s="89"/>
      <c r="F23" s="89"/>
      <c r="G23" s="13"/>
      <c r="H23" s="7"/>
      <c r="I23" s="8"/>
      <c r="J23" s="7"/>
      <c r="K23" s="8"/>
      <c r="L23" s="78"/>
      <c r="M23" s="80"/>
      <c r="N23" s="7"/>
      <c r="O23" s="10"/>
      <c r="P23" s="87">
        <f t="shared" si="1"/>
        <v>0</v>
      </c>
      <c r="Q23" s="89">
        <f t="shared" si="2"/>
        <v>0</v>
      </c>
      <c r="R23" s="89">
        <f t="shared" si="3"/>
        <v>0</v>
      </c>
      <c r="S23" s="116" t="str">
        <f t="shared" si="4"/>
        <v>-</v>
      </c>
      <c r="T23" s="90" t="str">
        <f t="shared" si="8"/>
        <v/>
      </c>
      <c r="U23" s="90" t="str">
        <f t="shared" si="8"/>
        <v/>
      </c>
      <c r="V23" s="90" t="str">
        <f t="shared" si="8"/>
        <v/>
      </c>
      <c r="W23" s="90" t="str">
        <f t="shared" si="8"/>
        <v/>
      </c>
      <c r="X23" s="90" t="str">
        <f t="shared" si="8"/>
        <v/>
      </c>
      <c r="Y23" s="90" t="str">
        <f t="shared" si="8"/>
        <v/>
      </c>
      <c r="Z23" s="90" t="str">
        <f t="shared" si="8"/>
        <v/>
      </c>
      <c r="AA23" s="90" t="str">
        <f t="shared" si="8"/>
        <v/>
      </c>
      <c r="AB23" s="90" t="str">
        <f t="shared" si="8"/>
        <v/>
      </c>
      <c r="AC23" s="90" t="str">
        <f t="shared" si="8"/>
        <v/>
      </c>
      <c r="AD23" s="90" t="str">
        <f t="shared" si="9"/>
        <v/>
      </c>
      <c r="AE23" s="90" t="str">
        <f t="shared" si="9"/>
        <v/>
      </c>
      <c r="AF23" s="90" t="str">
        <f t="shared" si="9"/>
        <v/>
      </c>
      <c r="AG23" s="90" t="str">
        <f t="shared" si="9"/>
        <v/>
      </c>
      <c r="AH23" s="91" t="str">
        <f t="shared" si="9"/>
        <v/>
      </c>
      <c r="AI23" s="90" t="str">
        <f t="shared" si="9"/>
        <v/>
      </c>
      <c r="AJ23" s="90" t="str">
        <f t="shared" si="9"/>
        <v/>
      </c>
      <c r="AK23" s="90" t="str">
        <f t="shared" si="9"/>
        <v/>
      </c>
      <c r="AL23" s="90" t="str">
        <f t="shared" si="9"/>
        <v/>
      </c>
      <c r="AM23" s="90" t="str">
        <f t="shared" si="9"/>
        <v/>
      </c>
      <c r="AN23" s="90" t="str">
        <f t="shared" si="10"/>
        <v/>
      </c>
      <c r="AO23" s="90" t="str">
        <f t="shared" si="10"/>
        <v/>
      </c>
      <c r="AP23" s="90" t="str">
        <f t="shared" si="10"/>
        <v/>
      </c>
      <c r="AQ23" s="90" t="str">
        <f t="shared" si="10"/>
        <v/>
      </c>
      <c r="AR23" s="90" t="str">
        <f t="shared" si="10"/>
        <v/>
      </c>
      <c r="AS23" s="90" t="str">
        <f t="shared" si="10"/>
        <v/>
      </c>
      <c r="AT23" s="90" t="str">
        <f t="shared" si="10"/>
        <v/>
      </c>
      <c r="AU23" s="90" t="str">
        <f t="shared" si="10"/>
        <v/>
      </c>
      <c r="AV23" s="90" t="str">
        <f t="shared" si="10"/>
        <v/>
      </c>
      <c r="AW23" s="91" t="str">
        <f t="shared" si="10"/>
        <v/>
      </c>
      <c r="AY23" s="160"/>
      <c r="AZ23" s="160"/>
      <c r="BA23" s="160"/>
      <c r="BB23" s="160"/>
      <c r="BD23" s="160"/>
      <c r="BE23" s="160"/>
      <c r="BF23" s="160"/>
      <c r="BG23" s="160"/>
      <c r="BH23" s="160"/>
      <c r="BI23" s="160"/>
      <c r="BJ23" s="160"/>
      <c r="BK23" s="160"/>
      <c r="BL23" s="160"/>
      <c r="BM23" s="160"/>
    </row>
    <row r="24" spans="1:65" s="43" customFormat="1" x14ac:dyDescent="0.2">
      <c r="A24" s="76"/>
      <c r="B24" s="4"/>
      <c r="C24" s="77"/>
      <c r="D24" s="89">
        <f t="shared" si="0"/>
        <v>0</v>
      </c>
      <c r="E24" s="89"/>
      <c r="F24" s="89"/>
      <c r="G24" s="13"/>
      <c r="H24" s="7"/>
      <c r="I24" s="8"/>
      <c r="J24" s="7"/>
      <c r="K24" s="8"/>
      <c r="L24" s="78"/>
      <c r="M24" s="80"/>
      <c r="N24" s="7"/>
      <c r="O24" s="10"/>
      <c r="P24" s="87">
        <f t="shared" si="1"/>
        <v>0</v>
      </c>
      <c r="Q24" s="89">
        <f t="shared" si="2"/>
        <v>0</v>
      </c>
      <c r="R24" s="89">
        <f t="shared" si="3"/>
        <v>0</v>
      </c>
      <c r="S24" s="116" t="str">
        <f t="shared" si="4"/>
        <v>-</v>
      </c>
      <c r="T24" s="90" t="str">
        <f t="shared" si="8"/>
        <v/>
      </c>
      <c r="U24" s="90" t="str">
        <f t="shared" si="8"/>
        <v/>
      </c>
      <c r="V24" s="90" t="str">
        <f t="shared" si="8"/>
        <v/>
      </c>
      <c r="W24" s="90" t="str">
        <f t="shared" si="8"/>
        <v/>
      </c>
      <c r="X24" s="90" t="str">
        <f t="shared" si="8"/>
        <v/>
      </c>
      <c r="Y24" s="90" t="str">
        <f t="shared" si="8"/>
        <v/>
      </c>
      <c r="Z24" s="90" t="str">
        <f t="shared" si="8"/>
        <v/>
      </c>
      <c r="AA24" s="90" t="str">
        <f t="shared" si="8"/>
        <v/>
      </c>
      <c r="AB24" s="90" t="str">
        <f t="shared" si="8"/>
        <v/>
      </c>
      <c r="AC24" s="90" t="str">
        <f t="shared" si="8"/>
        <v/>
      </c>
      <c r="AD24" s="90" t="str">
        <f t="shared" si="9"/>
        <v/>
      </c>
      <c r="AE24" s="90" t="str">
        <f t="shared" si="9"/>
        <v/>
      </c>
      <c r="AF24" s="90" t="str">
        <f t="shared" si="9"/>
        <v/>
      </c>
      <c r="AG24" s="90" t="str">
        <f t="shared" si="9"/>
        <v/>
      </c>
      <c r="AH24" s="91" t="str">
        <f t="shared" si="9"/>
        <v/>
      </c>
      <c r="AI24" s="90" t="str">
        <f t="shared" si="9"/>
        <v/>
      </c>
      <c r="AJ24" s="90" t="str">
        <f t="shared" si="9"/>
        <v/>
      </c>
      <c r="AK24" s="90" t="str">
        <f t="shared" si="9"/>
        <v/>
      </c>
      <c r="AL24" s="90" t="str">
        <f t="shared" si="9"/>
        <v/>
      </c>
      <c r="AM24" s="90" t="str">
        <f t="shared" si="9"/>
        <v/>
      </c>
      <c r="AN24" s="90" t="str">
        <f t="shared" si="10"/>
        <v/>
      </c>
      <c r="AO24" s="90" t="str">
        <f t="shared" si="10"/>
        <v/>
      </c>
      <c r="AP24" s="90" t="str">
        <f t="shared" si="10"/>
        <v/>
      </c>
      <c r="AQ24" s="90" t="str">
        <f t="shared" si="10"/>
        <v/>
      </c>
      <c r="AR24" s="90" t="str">
        <f t="shared" si="10"/>
        <v/>
      </c>
      <c r="AS24" s="90" t="str">
        <f t="shared" si="10"/>
        <v/>
      </c>
      <c r="AT24" s="90" t="str">
        <f t="shared" si="10"/>
        <v/>
      </c>
      <c r="AU24" s="90" t="str">
        <f t="shared" si="10"/>
        <v/>
      </c>
      <c r="AV24" s="90" t="str">
        <f t="shared" si="10"/>
        <v/>
      </c>
      <c r="AW24" s="91" t="str">
        <f t="shared" si="10"/>
        <v/>
      </c>
      <c r="AY24" s="160"/>
      <c r="AZ24" s="160"/>
      <c r="BA24" s="160"/>
      <c r="BB24" s="160"/>
      <c r="BD24" s="160"/>
      <c r="BE24" s="160"/>
      <c r="BF24" s="160"/>
      <c r="BG24" s="160"/>
      <c r="BH24" s="160"/>
      <c r="BI24" s="160"/>
      <c r="BJ24" s="160"/>
      <c r="BK24" s="160"/>
      <c r="BL24" s="160"/>
      <c r="BM24" s="160"/>
    </row>
    <row r="25" spans="1:65" s="43" customFormat="1" x14ac:dyDescent="0.2">
      <c r="A25" s="76"/>
      <c r="B25" s="4"/>
      <c r="C25" s="3"/>
      <c r="D25" s="89">
        <f t="shared" si="0"/>
        <v>0</v>
      </c>
      <c r="E25" s="89"/>
      <c r="F25" s="89"/>
      <c r="G25" s="13"/>
      <c r="H25" s="7"/>
      <c r="I25" s="8"/>
      <c r="J25" s="7"/>
      <c r="K25" s="8"/>
      <c r="L25" s="78"/>
      <c r="M25" s="80"/>
      <c r="N25" s="7"/>
      <c r="O25" s="10"/>
      <c r="P25" s="87">
        <f t="shared" si="1"/>
        <v>0</v>
      </c>
      <c r="Q25" s="89">
        <f t="shared" si="2"/>
        <v>0</v>
      </c>
      <c r="R25" s="89">
        <f t="shared" si="3"/>
        <v>0</v>
      </c>
      <c r="S25" s="116" t="str">
        <f t="shared" si="4"/>
        <v>-</v>
      </c>
      <c r="T25" s="90" t="str">
        <f t="shared" si="8"/>
        <v/>
      </c>
      <c r="U25" s="90" t="str">
        <f t="shared" si="8"/>
        <v/>
      </c>
      <c r="V25" s="90" t="str">
        <f t="shared" si="8"/>
        <v/>
      </c>
      <c r="W25" s="90" t="str">
        <f t="shared" si="8"/>
        <v/>
      </c>
      <c r="X25" s="90" t="str">
        <f t="shared" si="8"/>
        <v/>
      </c>
      <c r="Y25" s="90" t="str">
        <f t="shared" si="8"/>
        <v/>
      </c>
      <c r="Z25" s="90" t="str">
        <f t="shared" si="8"/>
        <v/>
      </c>
      <c r="AA25" s="90" t="str">
        <f t="shared" si="8"/>
        <v/>
      </c>
      <c r="AB25" s="90" t="str">
        <f t="shared" si="8"/>
        <v/>
      </c>
      <c r="AC25" s="90" t="str">
        <f t="shared" si="8"/>
        <v/>
      </c>
      <c r="AD25" s="90" t="str">
        <f t="shared" si="9"/>
        <v/>
      </c>
      <c r="AE25" s="90" t="str">
        <f t="shared" si="9"/>
        <v/>
      </c>
      <c r="AF25" s="90" t="str">
        <f t="shared" si="9"/>
        <v/>
      </c>
      <c r="AG25" s="90" t="str">
        <f t="shared" si="9"/>
        <v/>
      </c>
      <c r="AH25" s="91" t="str">
        <f t="shared" si="9"/>
        <v/>
      </c>
      <c r="AI25" s="90" t="str">
        <f t="shared" si="9"/>
        <v/>
      </c>
      <c r="AJ25" s="90" t="str">
        <f t="shared" si="9"/>
        <v/>
      </c>
      <c r="AK25" s="90" t="str">
        <f t="shared" si="9"/>
        <v/>
      </c>
      <c r="AL25" s="90" t="str">
        <f t="shared" si="9"/>
        <v/>
      </c>
      <c r="AM25" s="90" t="str">
        <f t="shared" si="9"/>
        <v/>
      </c>
      <c r="AN25" s="90" t="str">
        <f t="shared" si="10"/>
        <v/>
      </c>
      <c r="AO25" s="90" t="str">
        <f t="shared" si="10"/>
        <v/>
      </c>
      <c r="AP25" s="90" t="str">
        <f t="shared" si="10"/>
        <v/>
      </c>
      <c r="AQ25" s="90" t="str">
        <f t="shared" si="10"/>
        <v/>
      </c>
      <c r="AR25" s="90" t="str">
        <f t="shared" si="10"/>
        <v/>
      </c>
      <c r="AS25" s="90" t="str">
        <f t="shared" si="10"/>
        <v/>
      </c>
      <c r="AT25" s="90" t="str">
        <f t="shared" si="10"/>
        <v/>
      </c>
      <c r="AU25" s="90" t="str">
        <f t="shared" si="10"/>
        <v/>
      </c>
      <c r="AV25" s="90" t="str">
        <f t="shared" si="10"/>
        <v/>
      </c>
      <c r="AW25" s="91" t="str">
        <f t="shared" si="10"/>
        <v/>
      </c>
      <c r="AY25" s="160"/>
      <c r="AZ25" s="160"/>
      <c r="BA25" s="160"/>
      <c r="BB25" s="160"/>
      <c r="BC25" s="160"/>
      <c r="BD25" s="160"/>
      <c r="BE25" s="160"/>
      <c r="BF25" s="160"/>
      <c r="BG25" s="160"/>
      <c r="BH25" s="160"/>
      <c r="BI25" s="160"/>
      <c r="BJ25" s="160"/>
      <c r="BK25" s="160"/>
      <c r="BL25" s="160"/>
      <c r="BM25" s="160"/>
    </row>
    <row r="26" spans="1:65" s="43" customFormat="1" x14ac:dyDescent="0.2">
      <c r="A26" s="76"/>
      <c r="B26" s="4"/>
      <c r="C26" s="77"/>
      <c r="D26" s="89">
        <f t="shared" si="0"/>
        <v>0</v>
      </c>
      <c r="E26" s="89"/>
      <c r="F26" s="89"/>
      <c r="G26" s="13"/>
      <c r="H26" s="7"/>
      <c r="I26" s="8"/>
      <c r="J26" s="7"/>
      <c r="K26" s="8"/>
      <c r="L26" s="78"/>
      <c r="M26" s="80"/>
      <c r="N26" s="7"/>
      <c r="O26" s="10"/>
      <c r="P26" s="87">
        <f t="shared" si="1"/>
        <v>0</v>
      </c>
      <c r="Q26" s="89">
        <f t="shared" si="2"/>
        <v>0</v>
      </c>
      <c r="R26" s="89">
        <f t="shared" si="3"/>
        <v>0</v>
      </c>
      <c r="S26" s="116" t="str">
        <f t="shared" si="4"/>
        <v>-</v>
      </c>
      <c r="T26" s="90" t="str">
        <f t="shared" si="8"/>
        <v/>
      </c>
      <c r="U26" s="90" t="str">
        <f t="shared" si="8"/>
        <v/>
      </c>
      <c r="V26" s="90" t="str">
        <f t="shared" si="8"/>
        <v/>
      </c>
      <c r="W26" s="90" t="str">
        <f t="shared" si="8"/>
        <v/>
      </c>
      <c r="X26" s="90" t="str">
        <f t="shared" si="8"/>
        <v/>
      </c>
      <c r="Y26" s="90" t="str">
        <f t="shared" si="8"/>
        <v/>
      </c>
      <c r="Z26" s="90" t="str">
        <f t="shared" si="8"/>
        <v/>
      </c>
      <c r="AA26" s="90" t="str">
        <f t="shared" si="8"/>
        <v/>
      </c>
      <c r="AB26" s="90" t="str">
        <f t="shared" si="8"/>
        <v/>
      </c>
      <c r="AC26" s="90" t="str">
        <f t="shared" si="8"/>
        <v/>
      </c>
      <c r="AD26" s="90" t="str">
        <f t="shared" si="9"/>
        <v/>
      </c>
      <c r="AE26" s="90" t="str">
        <f t="shared" si="9"/>
        <v/>
      </c>
      <c r="AF26" s="90" t="str">
        <f t="shared" si="9"/>
        <v/>
      </c>
      <c r="AG26" s="90" t="str">
        <f t="shared" si="9"/>
        <v/>
      </c>
      <c r="AH26" s="91" t="str">
        <f t="shared" si="9"/>
        <v/>
      </c>
      <c r="AI26" s="90" t="str">
        <f t="shared" si="9"/>
        <v/>
      </c>
      <c r="AJ26" s="90" t="str">
        <f t="shared" si="9"/>
        <v/>
      </c>
      <c r="AK26" s="90" t="str">
        <f t="shared" si="9"/>
        <v/>
      </c>
      <c r="AL26" s="90" t="str">
        <f t="shared" si="9"/>
        <v/>
      </c>
      <c r="AM26" s="90" t="str">
        <f t="shared" si="9"/>
        <v/>
      </c>
      <c r="AN26" s="90" t="str">
        <f t="shared" si="10"/>
        <v/>
      </c>
      <c r="AO26" s="90" t="str">
        <f t="shared" si="10"/>
        <v/>
      </c>
      <c r="AP26" s="90" t="str">
        <f t="shared" si="10"/>
        <v/>
      </c>
      <c r="AQ26" s="90" t="str">
        <f t="shared" si="10"/>
        <v/>
      </c>
      <c r="AR26" s="90" t="str">
        <f t="shared" si="10"/>
        <v/>
      </c>
      <c r="AS26" s="90" t="str">
        <f t="shared" si="10"/>
        <v/>
      </c>
      <c r="AT26" s="90" t="str">
        <f t="shared" si="10"/>
        <v/>
      </c>
      <c r="AU26" s="90" t="str">
        <f t="shared" si="10"/>
        <v/>
      </c>
      <c r="AV26" s="90" t="str">
        <f t="shared" si="10"/>
        <v/>
      </c>
      <c r="AW26" s="91" t="str">
        <f t="shared" si="10"/>
        <v/>
      </c>
      <c r="AY26" s="160"/>
      <c r="AZ26" s="160"/>
      <c r="BA26" s="160"/>
      <c r="BB26" s="160"/>
      <c r="BC26" s="160"/>
      <c r="BD26" s="160"/>
      <c r="BE26" s="160"/>
      <c r="BF26" s="160"/>
      <c r="BG26" s="160"/>
      <c r="BH26" s="160"/>
      <c r="BI26" s="160"/>
      <c r="BJ26" s="160"/>
      <c r="BK26" s="160"/>
      <c r="BL26" s="160"/>
      <c r="BM26" s="160"/>
    </row>
    <row r="27" spans="1:65" s="43" customFormat="1" x14ac:dyDescent="0.2">
      <c r="A27" s="76"/>
      <c r="B27" s="4"/>
      <c r="C27" s="3"/>
      <c r="D27" s="89">
        <f t="shared" si="0"/>
        <v>0</v>
      </c>
      <c r="E27" s="89"/>
      <c r="F27" s="89"/>
      <c r="G27" s="13"/>
      <c r="H27" s="7"/>
      <c r="I27" s="8"/>
      <c r="J27" s="7"/>
      <c r="K27" s="8"/>
      <c r="L27" s="78"/>
      <c r="M27" s="80"/>
      <c r="N27" s="7"/>
      <c r="O27" s="10"/>
      <c r="P27" s="87">
        <f t="shared" si="1"/>
        <v>0</v>
      </c>
      <c r="Q27" s="89">
        <f t="shared" si="2"/>
        <v>0</v>
      </c>
      <c r="R27" s="89">
        <f t="shared" si="3"/>
        <v>0</v>
      </c>
      <c r="S27" s="116" t="str">
        <f t="shared" si="4"/>
        <v>-</v>
      </c>
      <c r="T27" s="90" t="str">
        <f t="shared" si="8"/>
        <v/>
      </c>
      <c r="U27" s="90" t="str">
        <f t="shared" si="8"/>
        <v/>
      </c>
      <c r="V27" s="90" t="str">
        <f t="shared" si="8"/>
        <v/>
      </c>
      <c r="W27" s="90" t="str">
        <f t="shared" si="8"/>
        <v/>
      </c>
      <c r="X27" s="90" t="str">
        <f t="shared" si="8"/>
        <v/>
      </c>
      <c r="Y27" s="90" t="str">
        <f t="shared" si="8"/>
        <v/>
      </c>
      <c r="Z27" s="90" t="str">
        <f t="shared" si="8"/>
        <v/>
      </c>
      <c r="AA27" s="90" t="str">
        <f t="shared" si="8"/>
        <v/>
      </c>
      <c r="AB27" s="90" t="str">
        <f t="shared" si="8"/>
        <v/>
      </c>
      <c r="AC27" s="90" t="str">
        <f t="shared" si="8"/>
        <v/>
      </c>
      <c r="AD27" s="90" t="str">
        <f t="shared" si="9"/>
        <v/>
      </c>
      <c r="AE27" s="90" t="str">
        <f t="shared" si="9"/>
        <v/>
      </c>
      <c r="AF27" s="90" t="str">
        <f t="shared" si="9"/>
        <v/>
      </c>
      <c r="AG27" s="90" t="str">
        <f t="shared" si="9"/>
        <v/>
      </c>
      <c r="AH27" s="91" t="str">
        <f t="shared" si="9"/>
        <v/>
      </c>
      <c r="AI27" s="90" t="str">
        <f t="shared" si="9"/>
        <v/>
      </c>
      <c r="AJ27" s="90" t="str">
        <f t="shared" si="9"/>
        <v/>
      </c>
      <c r="AK27" s="90" t="str">
        <f t="shared" si="9"/>
        <v/>
      </c>
      <c r="AL27" s="90" t="str">
        <f t="shared" si="9"/>
        <v/>
      </c>
      <c r="AM27" s="90" t="str">
        <f t="shared" si="9"/>
        <v/>
      </c>
      <c r="AN27" s="90" t="str">
        <f t="shared" si="10"/>
        <v/>
      </c>
      <c r="AO27" s="90" t="str">
        <f t="shared" si="10"/>
        <v/>
      </c>
      <c r="AP27" s="90" t="str">
        <f t="shared" si="10"/>
        <v/>
      </c>
      <c r="AQ27" s="90" t="str">
        <f t="shared" si="10"/>
        <v/>
      </c>
      <c r="AR27" s="90" t="str">
        <f t="shared" si="10"/>
        <v/>
      </c>
      <c r="AS27" s="90" t="str">
        <f t="shared" si="10"/>
        <v/>
      </c>
      <c r="AT27" s="90" t="str">
        <f t="shared" si="10"/>
        <v/>
      </c>
      <c r="AU27" s="90" t="str">
        <f t="shared" si="10"/>
        <v/>
      </c>
      <c r="AV27" s="90" t="str">
        <f t="shared" si="10"/>
        <v/>
      </c>
      <c r="AW27" s="91" t="str">
        <f t="shared" si="10"/>
        <v/>
      </c>
      <c r="AY27" s="160"/>
      <c r="AZ27" s="160"/>
      <c r="BA27" s="160"/>
      <c r="BB27" s="160"/>
      <c r="BC27" s="160"/>
      <c r="BD27" s="160"/>
      <c r="BE27" s="160"/>
      <c r="BF27" s="160"/>
      <c r="BG27" s="160"/>
      <c r="BH27" s="160"/>
      <c r="BI27" s="160"/>
      <c r="BJ27" s="160"/>
      <c r="BK27" s="160"/>
      <c r="BL27" s="160"/>
      <c r="BM27" s="160"/>
    </row>
    <row r="28" spans="1:65" s="43" customFormat="1" x14ac:dyDescent="0.2">
      <c r="A28" s="76"/>
      <c r="B28" s="4"/>
      <c r="C28" s="77"/>
      <c r="D28" s="89">
        <f t="shared" si="0"/>
        <v>0</v>
      </c>
      <c r="E28" s="89"/>
      <c r="F28" s="89"/>
      <c r="G28" s="13"/>
      <c r="H28" s="7"/>
      <c r="I28" s="8"/>
      <c r="J28" s="7"/>
      <c r="K28" s="8"/>
      <c r="L28" s="78"/>
      <c r="M28" s="80"/>
      <c r="N28" s="7"/>
      <c r="O28" s="10"/>
      <c r="P28" s="87">
        <f t="shared" si="1"/>
        <v>0</v>
      </c>
      <c r="Q28" s="89">
        <f t="shared" si="2"/>
        <v>0</v>
      </c>
      <c r="R28" s="89">
        <f t="shared" si="3"/>
        <v>0</v>
      </c>
      <c r="S28" s="116" t="str">
        <f t="shared" si="4"/>
        <v>-</v>
      </c>
      <c r="T28" s="90" t="str">
        <f t="shared" si="8"/>
        <v/>
      </c>
      <c r="U28" s="90" t="str">
        <f t="shared" si="8"/>
        <v/>
      </c>
      <c r="V28" s="90" t="str">
        <f t="shared" si="8"/>
        <v/>
      </c>
      <c r="W28" s="90" t="str">
        <f t="shared" si="8"/>
        <v/>
      </c>
      <c r="X28" s="90" t="str">
        <f t="shared" si="8"/>
        <v/>
      </c>
      <c r="Y28" s="90" t="str">
        <f t="shared" si="8"/>
        <v/>
      </c>
      <c r="Z28" s="90" t="str">
        <f t="shared" si="8"/>
        <v/>
      </c>
      <c r="AA28" s="90" t="str">
        <f t="shared" si="8"/>
        <v/>
      </c>
      <c r="AB28" s="90" t="str">
        <f t="shared" si="8"/>
        <v/>
      </c>
      <c r="AC28" s="90" t="str">
        <f t="shared" si="8"/>
        <v/>
      </c>
      <c r="AD28" s="90" t="str">
        <f t="shared" si="9"/>
        <v/>
      </c>
      <c r="AE28" s="90" t="str">
        <f t="shared" si="9"/>
        <v/>
      </c>
      <c r="AF28" s="90" t="str">
        <f t="shared" si="9"/>
        <v/>
      </c>
      <c r="AG28" s="90" t="str">
        <f t="shared" si="9"/>
        <v/>
      </c>
      <c r="AH28" s="91" t="str">
        <f t="shared" si="9"/>
        <v/>
      </c>
      <c r="AI28" s="90" t="str">
        <f t="shared" si="9"/>
        <v/>
      </c>
      <c r="AJ28" s="90" t="str">
        <f t="shared" si="9"/>
        <v/>
      </c>
      <c r="AK28" s="90" t="str">
        <f t="shared" si="9"/>
        <v/>
      </c>
      <c r="AL28" s="90" t="str">
        <f t="shared" si="9"/>
        <v/>
      </c>
      <c r="AM28" s="90" t="str">
        <f t="shared" si="9"/>
        <v/>
      </c>
      <c r="AN28" s="90" t="str">
        <f t="shared" si="10"/>
        <v/>
      </c>
      <c r="AO28" s="90" t="str">
        <f t="shared" si="10"/>
        <v/>
      </c>
      <c r="AP28" s="90" t="str">
        <f t="shared" si="10"/>
        <v/>
      </c>
      <c r="AQ28" s="90" t="str">
        <f t="shared" si="10"/>
        <v/>
      </c>
      <c r="AR28" s="90" t="str">
        <f t="shared" si="10"/>
        <v/>
      </c>
      <c r="AS28" s="90" t="str">
        <f t="shared" si="10"/>
        <v/>
      </c>
      <c r="AT28" s="90" t="str">
        <f t="shared" si="10"/>
        <v/>
      </c>
      <c r="AU28" s="90" t="str">
        <f t="shared" si="10"/>
        <v/>
      </c>
      <c r="AV28" s="90" t="str">
        <f t="shared" si="10"/>
        <v/>
      </c>
      <c r="AW28" s="91" t="str">
        <f t="shared" si="10"/>
        <v/>
      </c>
      <c r="AY28" s="160"/>
      <c r="AZ28" s="160"/>
      <c r="BA28" s="160"/>
      <c r="BB28" s="160"/>
      <c r="BC28" s="160"/>
      <c r="BD28" s="160"/>
      <c r="BE28" s="160"/>
      <c r="BF28" s="160"/>
      <c r="BG28" s="160"/>
      <c r="BH28" s="160"/>
      <c r="BI28" s="160"/>
      <c r="BJ28" s="160"/>
      <c r="BK28" s="160"/>
      <c r="BL28" s="160"/>
      <c r="BM28" s="160"/>
    </row>
    <row r="29" spans="1:65" s="43" customFormat="1" x14ac:dyDescent="0.2">
      <c r="A29" s="76"/>
      <c r="B29" s="4"/>
      <c r="C29" s="3"/>
      <c r="D29" s="89">
        <f t="shared" si="0"/>
        <v>0</v>
      </c>
      <c r="E29" s="89"/>
      <c r="F29" s="89"/>
      <c r="G29" s="13"/>
      <c r="H29" s="7"/>
      <c r="I29" s="8"/>
      <c r="J29" s="7"/>
      <c r="K29" s="8"/>
      <c r="L29" s="78"/>
      <c r="M29" s="80"/>
      <c r="N29" s="7"/>
      <c r="O29" s="10"/>
      <c r="P29" s="87">
        <f t="shared" si="1"/>
        <v>0</v>
      </c>
      <c r="Q29" s="89">
        <f t="shared" si="2"/>
        <v>0</v>
      </c>
      <c r="R29" s="89">
        <f t="shared" si="3"/>
        <v>0</v>
      </c>
      <c r="S29" s="116" t="str">
        <f t="shared" si="4"/>
        <v>-</v>
      </c>
      <c r="T29" s="90" t="str">
        <f t="shared" ref="T29:AC38" si="11">IF($C29=T$307,$D29,"")</f>
        <v/>
      </c>
      <c r="U29" s="90" t="str">
        <f t="shared" si="11"/>
        <v/>
      </c>
      <c r="V29" s="90" t="str">
        <f t="shared" si="11"/>
        <v/>
      </c>
      <c r="W29" s="90" t="str">
        <f t="shared" si="11"/>
        <v/>
      </c>
      <c r="X29" s="90" t="str">
        <f t="shared" si="11"/>
        <v/>
      </c>
      <c r="Y29" s="90" t="str">
        <f t="shared" si="11"/>
        <v/>
      </c>
      <c r="Z29" s="90" t="str">
        <f t="shared" si="11"/>
        <v/>
      </c>
      <c r="AA29" s="90" t="str">
        <f t="shared" si="11"/>
        <v/>
      </c>
      <c r="AB29" s="90" t="str">
        <f t="shared" si="11"/>
        <v/>
      </c>
      <c r="AC29" s="90" t="str">
        <f t="shared" si="11"/>
        <v/>
      </c>
      <c r="AD29" s="90" t="str">
        <f t="shared" ref="AD29:AM38" si="12">IF($C29=AD$307,$D29,"")</f>
        <v/>
      </c>
      <c r="AE29" s="90" t="str">
        <f t="shared" si="12"/>
        <v/>
      </c>
      <c r="AF29" s="90" t="str">
        <f t="shared" si="12"/>
        <v/>
      </c>
      <c r="AG29" s="90" t="str">
        <f t="shared" si="12"/>
        <v/>
      </c>
      <c r="AH29" s="91" t="str">
        <f t="shared" si="12"/>
        <v/>
      </c>
      <c r="AI29" s="90" t="str">
        <f t="shared" si="12"/>
        <v/>
      </c>
      <c r="AJ29" s="90" t="str">
        <f t="shared" si="12"/>
        <v/>
      </c>
      <c r="AK29" s="90" t="str">
        <f t="shared" si="12"/>
        <v/>
      </c>
      <c r="AL29" s="90" t="str">
        <f t="shared" si="12"/>
        <v/>
      </c>
      <c r="AM29" s="90" t="str">
        <f t="shared" si="12"/>
        <v/>
      </c>
      <c r="AN29" s="90" t="str">
        <f t="shared" ref="AN29:AW38" si="13">IF($C29=AN$307,$D29,"")</f>
        <v/>
      </c>
      <c r="AO29" s="90" t="str">
        <f t="shared" si="13"/>
        <v/>
      </c>
      <c r="AP29" s="90" t="str">
        <f t="shared" si="13"/>
        <v/>
      </c>
      <c r="AQ29" s="90" t="str">
        <f t="shared" si="13"/>
        <v/>
      </c>
      <c r="AR29" s="90" t="str">
        <f t="shared" si="13"/>
        <v/>
      </c>
      <c r="AS29" s="90" t="str">
        <f t="shared" si="13"/>
        <v/>
      </c>
      <c r="AT29" s="90" t="str">
        <f t="shared" si="13"/>
        <v/>
      </c>
      <c r="AU29" s="90" t="str">
        <f t="shared" si="13"/>
        <v/>
      </c>
      <c r="AV29" s="90" t="str">
        <f t="shared" si="13"/>
        <v/>
      </c>
      <c r="AW29" s="91" t="str">
        <f t="shared" si="13"/>
        <v/>
      </c>
      <c r="AY29" s="160"/>
      <c r="AZ29" s="160"/>
      <c r="BA29" s="160"/>
      <c r="BB29" s="160"/>
      <c r="BC29" s="160"/>
      <c r="BD29" s="160"/>
      <c r="BE29" s="160"/>
      <c r="BF29" s="160"/>
      <c r="BG29" s="160"/>
      <c r="BH29" s="160"/>
      <c r="BI29" s="160"/>
      <c r="BJ29" s="160"/>
      <c r="BK29" s="160"/>
      <c r="BL29" s="160"/>
      <c r="BM29" s="160"/>
    </row>
    <row r="30" spans="1:65" s="43" customFormat="1" x14ac:dyDescent="0.2">
      <c r="A30" s="76"/>
      <c r="B30" s="4"/>
      <c r="C30" s="77"/>
      <c r="D30" s="89">
        <f t="shared" si="0"/>
        <v>0</v>
      </c>
      <c r="E30" s="89"/>
      <c r="F30" s="89"/>
      <c r="G30" s="13"/>
      <c r="H30" s="7"/>
      <c r="I30" s="8"/>
      <c r="J30" s="7"/>
      <c r="K30" s="8"/>
      <c r="L30" s="78"/>
      <c r="M30" s="80"/>
      <c r="N30" s="7"/>
      <c r="O30" s="10"/>
      <c r="P30" s="87">
        <f t="shared" si="1"/>
        <v>0</v>
      </c>
      <c r="Q30" s="89">
        <f t="shared" si="2"/>
        <v>0</v>
      </c>
      <c r="R30" s="89">
        <f t="shared" si="3"/>
        <v>0</v>
      </c>
      <c r="S30" s="116" t="str">
        <f t="shared" si="4"/>
        <v>-</v>
      </c>
      <c r="T30" s="90" t="str">
        <f t="shared" si="11"/>
        <v/>
      </c>
      <c r="U30" s="90" t="str">
        <f t="shared" si="11"/>
        <v/>
      </c>
      <c r="V30" s="90" t="str">
        <f t="shared" si="11"/>
        <v/>
      </c>
      <c r="W30" s="90" t="str">
        <f t="shared" si="11"/>
        <v/>
      </c>
      <c r="X30" s="90" t="str">
        <f t="shared" si="11"/>
        <v/>
      </c>
      <c r="Y30" s="90" t="str">
        <f t="shared" si="11"/>
        <v/>
      </c>
      <c r="Z30" s="90" t="str">
        <f t="shared" si="11"/>
        <v/>
      </c>
      <c r="AA30" s="90" t="str">
        <f t="shared" si="11"/>
        <v/>
      </c>
      <c r="AB30" s="90" t="str">
        <f t="shared" si="11"/>
        <v/>
      </c>
      <c r="AC30" s="90" t="str">
        <f t="shared" si="11"/>
        <v/>
      </c>
      <c r="AD30" s="90" t="str">
        <f t="shared" si="12"/>
        <v/>
      </c>
      <c r="AE30" s="90" t="str">
        <f t="shared" si="12"/>
        <v/>
      </c>
      <c r="AF30" s="90" t="str">
        <f t="shared" si="12"/>
        <v/>
      </c>
      <c r="AG30" s="90" t="str">
        <f t="shared" si="12"/>
        <v/>
      </c>
      <c r="AH30" s="91" t="str">
        <f t="shared" si="12"/>
        <v/>
      </c>
      <c r="AI30" s="90" t="str">
        <f t="shared" si="12"/>
        <v/>
      </c>
      <c r="AJ30" s="90" t="str">
        <f t="shared" si="12"/>
        <v/>
      </c>
      <c r="AK30" s="90" t="str">
        <f t="shared" si="12"/>
        <v/>
      </c>
      <c r="AL30" s="90" t="str">
        <f t="shared" si="12"/>
        <v/>
      </c>
      <c r="AM30" s="90" t="str">
        <f t="shared" si="12"/>
        <v/>
      </c>
      <c r="AN30" s="90" t="str">
        <f t="shared" si="13"/>
        <v/>
      </c>
      <c r="AO30" s="90" t="str">
        <f t="shared" si="13"/>
        <v/>
      </c>
      <c r="AP30" s="90" t="str">
        <f t="shared" si="13"/>
        <v/>
      </c>
      <c r="AQ30" s="90" t="str">
        <f t="shared" si="13"/>
        <v/>
      </c>
      <c r="AR30" s="90" t="str">
        <f t="shared" si="13"/>
        <v/>
      </c>
      <c r="AS30" s="90" t="str">
        <f t="shared" si="13"/>
        <v/>
      </c>
      <c r="AT30" s="90" t="str">
        <f t="shared" si="13"/>
        <v/>
      </c>
      <c r="AU30" s="90" t="str">
        <f t="shared" si="13"/>
        <v/>
      </c>
      <c r="AV30" s="90" t="str">
        <f t="shared" si="13"/>
        <v/>
      </c>
      <c r="AW30" s="91" t="str">
        <f t="shared" si="13"/>
        <v/>
      </c>
      <c r="AY30" s="160"/>
      <c r="AZ30" s="160"/>
      <c r="BA30" s="160"/>
      <c r="BB30" s="160"/>
      <c r="BC30" s="160"/>
      <c r="BD30" s="160"/>
      <c r="BE30" s="160"/>
      <c r="BF30" s="160"/>
      <c r="BG30" s="160"/>
      <c r="BH30" s="160"/>
      <c r="BI30" s="160"/>
      <c r="BJ30" s="160"/>
      <c r="BK30" s="160"/>
      <c r="BL30" s="160"/>
      <c r="BM30" s="160"/>
    </row>
    <row r="31" spans="1:65" s="43" customFormat="1" x14ac:dyDescent="0.2">
      <c r="A31" s="76"/>
      <c r="B31" s="4"/>
      <c r="C31" s="3"/>
      <c r="D31" s="89">
        <f t="shared" si="0"/>
        <v>0</v>
      </c>
      <c r="E31" s="89"/>
      <c r="F31" s="89"/>
      <c r="G31" s="13"/>
      <c r="H31" s="7"/>
      <c r="I31" s="8"/>
      <c r="J31" s="7"/>
      <c r="K31" s="8"/>
      <c r="L31" s="78"/>
      <c r="M31" s="80"/>
      <c r="N31" s="7"/>
      <c r="O31" s="10"/>
      <c r="P31" s="87">
        <f t="shared" si="1"/>
        <v>0</v>
      </c>
      <c r="Q31" s="89">
        <f t="shared" si="2"/>
        <v>0</v>
      </c>
      <c r="R31" s="89">
        <f t="shared" si="3"/>
        <v>0</v>
      </c>
      <c r="S31" s="116" t="str">
        <f t="shared" si="4"/>
        <v>-</v>
      </c>
      <c r="T31" s="90" t="str">
        <f t="shared" si="11"/>
        <v/>
      </c>
      <c r="U31" s="90" t="str">
        <f t="shared" si="11"/>
        <v/>
      </c>
      <c r="V31" s="90" t="str">
        <f t="shared" si="11"/>
        <v/>
      </c>
      <c r="W31" s="90" t="str">
        <f t="shared" si="11"/>
        <v/>
      </c>
      <c r="X31" s="90" t="str">
        <f t="shared" si="11"/>
        <v/>
      </c>
      <c r="Y31" s="90" t="str">
        <f t="shared" si="11"/>
        <v/>
      </c>
      <c r="Z31" s="90" t="str">
        <f t="shared" si="11"/>
        <v/>
      </c>
      <c r="AA31" s="90" t="str">
        <f t="shared" si="11"/>
        <v/>
      </c>
      <c r="AB31" s="90" t="str">
        <f t="shared" si="11"/>
        <v/>
      </c>
      <c r="AC31" s="90" t="str">
        <f t="shared" si="11"/>
        <v/>
      </c>
      <c r="AD31" s="90" t="str">
        <f t="shared" si="12"/>
        <v/>
      </c>
      <c r="AE31" s="90" t="str">
        <f t="shared" si="12"/>
        <v/>
      </c>
      <c r="AF31" s="90" t="str">
        <f t="shared" si="12"/>
        <v/>
      </c>
      <c r="AG31" s="90" t="str">
        <f t="shared" si="12"/>
        <v/>
      </c>
      <c r="AH31" s="91" t="str">
        <f t="shared" si="12"/>
        <v/>
      </c>
      <c r="AI31" s="90" t="str">
        <f t="shared" si="12"/>
        <v/>
      </c>
      <c r="AJ31" s="90" t="str">
        <f t="shared" si="12"/>
        <v/>
      </c>
      <c r="AK31" s="90" t="str">
        <f t="shared" si="12"/>
        <v/>
      </c>
      <c r="AL31" s="90" t="str">
        <f t="shared" si="12"/>
        <v/>
      </c>
      <c r="AM31" s="90" t="str">
        <f t="shared" si="12"/>
        <v/>
      </c>
      <c r="AN31" s="90" t="str">
        <f t="shared" si="13"/>
        <v/>
      </c>
      <c r="AO31" s="90" t="str">
        <f t="shared" si="13"/>
        <v/>
      </c>
      <c r="AP31" s="90" t="str">
        <f t="shared" si="13"/>
        <v/>
      </c>
      <c r="AQ31" s="90" t="str">
        <f t="shared" si="13"/>
        <v/>
      </c>
      <c r="AR31" s="90" t="str">
        <f t="shared" si="13"/>
        <v/>
      </c>
      <c r="AS31" s="90" t="str">
        <f t="shared" si="13"/>
        <v/>
      </c>
      <c r="AT31" s="90" t="str">
        <f t="shared" si="13"/>
        <v/>
      </c>
      <c r="AU31" s="90" t="str">
        <f t="shared" si="13"/>
        <v/>
      </c>
      <c r="AV31" s="90" t="str">
        <f t="shared" si="13"/>
        <v/>
      </c>
      <c r="AW31" s="91" t="str">
        <f t="shared" si="13"/>
        <v/>
      </c>
      <c r="AY31" s="160"/>
      <c r="AZ31" s="160"/>
      <c r="BA31" s="160"/>
      <c r="BB31" s="160"/>
      <c r="BC31" s="160"/>
      <c r="BD31" s="160"/>
      <c r="BE31" s="160"/>
      <c r="BF31" s="160"/>
      <c r="BG31" s="160"/>
      <c r="BH31" s="160"/>
      <c r="BI31" s="160"/>
      <c r="BJ31" s="160"/>
      <c r="BK31" s="160"/>
      <c r="BL31" s="160"/>
      <c r="BM31" s="160"/>
    </row>
    <row r="32" spans="1:65" s="43" customFormat="1" x14ac:dyDescent="0.2">
      <c r="A32" s="76"/>
      <c r="B32" s="4"/>
      <c r="C32" s="77"/>
      <c r="D32" s="89">
        <f t="shared" si="0"/>
        <v>0</v>
      </c>
      <c r="E32" s="89"/>
      <c r="F32" s="89"/>
      <c r="G32" s="13"/>
      <c r="H32" s="7"/>
      <c r="I32" s="8"/>
      <c r="J32" s="7"/>
      <c r="K32" s="8"/>
      <c r="L32" s="78"/>
      <c r="M32" s="80"/>
      <c r="N32" s="7"/>
      <c r="O32" s="10"/>
      <c r="P32" s="87">
        <f t="shared" si="1"/>
        <v>0</v>
      </c>
      <c r="Q32" s="89">
        <f t="shared" si="2"/>
        <v>0</v>
      </c>
      <c r="R32" s="89">
        <f t="shared" si="3"/>
        <v>0</v>
      </c>
      <c r="S32" s="116" t="str">
        <f t="shared" si="4"/>
        <v>-</v>
      </c>
      <c r="T32" s="90" t="str">
        <f t="shared" si="11"/>
        <v/>
      </c>
      <c r="U32" s="90" t="str">
        <f t="shared" si="11"/>
        <v/>
      </c>
      <c r="V32" s="90" t="str">
        <f t="shared" si="11"/>
        <v/>
      </c>
      <c r="W32" s="90" t="str">
        <f t="shared" si="11"/>
        <v/>
      </c>
      <c r="X32" s="90" t="str">
        <f t="shared" si="11"/>
        <v/>
      </c>
      <c r="Y32" s="90" t="str">
        <f t="shared" si="11"/>
        <v/>
      </c>
      <c r="Z32" s="90" t="str">
        <f t="shared" si="11"/>
        <v/>
      </c>
      <c r="AA32" s="90" t="str">
        <f t="shared" si="11"/>
        <v/>
      </c>
      <c r="AB32" s="90" t="str">
        <f t="shared" si="11"/>
        <v/>
      </c>
      <c r="AC32" s="90" t="str">
        <f t="shared" si="11"/>
        <v/>
      </c>
      <c r="AD32" s="90" t="str">
        <f t="shared" si="12"/>
        <v/>
      </c>
      <c r="AE32" s="90" t="str">
        <f t="shared" si="12"/>
        <v/>
      </c>
      <c r="AF32" s="90" t="str">
        <f t="shared" si="12"/>
        <v/>
      </c>
      <c r="AG32" s="90" t="str">
        <f t="shared" si="12"/>
        <v/>
      </c>
      <c r="AH32" s="91" t="str">
        <f t="shared" si="12"/>
        <v/>
      </c>
      <c r="AI32" s="90" t="str">
        <f t="shared" si="12"/>
        <v/>
      </c>
      <c r="AJ32" s="90" t="str">
        <f t="shared" si="12"/>
        <v/>
      </c>
      <c r="AK32" s="90" t="str">
        <f t="shared" si="12"/>
        <v/>
      </c>
      <c r="AL32" s="90" t="str">
        <f t="shared" si="12"/>
        <v/>
      </c>
      <c r="AM32" s="90" t="str">
        <f t="shared" si="12"/>
        <v/>
      </c>
      <c r="AN32" s="90" t="str">
        <f t="shared" si="13"/>
        <v/>
      </c>
      <c r="AO32" s="90" t="str">
        <f t="shared" si="13"/>
        <v/>
      </c>
      <c r="AP32" s="90" t="str">
        <f t="shared" si="13"/>
        <v/>
      </c>
      <c r="AQ32" s="90" t="str">
        <f t="shared" si="13"/>
        <v/>
      </c>
      <c r="AR32" s="90" t="str">
        <f t="shared" si="13"/>
        <v/>
      </c>
      <c r="AS32" s="90" t="str">
        <f t="shared" si="13"/>
        <v/>
      </c>
      <c r="AT32" s="90" t="str">
        <f t="shared" si="13"/>
        <v/>
      </c>
      <c r="AU32" s="90" t="str">
        <f t="shared" si="13"/>
        <v/>
      </c>
      <c r="AV32" s="90" t="str">
        <f t="shared" si="13"/>
        <v/>
      </c>
      <c r="AW32" s="91" t="str">
        <f t="shared" si="13"/>
        <v/>
      </c>
      <c r="AY32" s="160"/>
      <c r="AZ32" s="160"/>
      <c r="BA32" s="160"/>
      <c r="BB32" s="160"/>
      <c r="BC32" s="160"/>
      <c r="BD32" s="160"/>
      <c r="BE32" s="160"/>
      <c r="BF32" s="160"/>
      <c r="BG32" s="160"/>
      <c r="BH32" s="160"/>
      <c r="BI32" s="160"/>
      <c r="BJ32" s="160"/>
      <c r="BK32" s="160"/>
      <c r="BL32" s="160"/>
      <c r="BM32" s="160"/>
    </row>
    <row r="33" spans="1:65" s="43" customFormat="1" x14ac:dyDescent="0.2">
      <c r="A33" s="76"/>
      <c r="B33" s="4"/>
      <c r="C33" s="3"/>
      <c r="D33" s="89">
        <f t="shared" si="0"/>
        <v>0</v>
      </c>
      <c r="E33" s="89"/>
      <c r="F33" s="89"/>
      <c r="G33" s="13"/>
      <c r="H33" s="7"/>
      <c r="I33" s="8"/>
      <c r="J33" s="7"/>
      <c r="K33" s="8"/>
      <c r="L33" s="78"/>
      <c r="M33" s="80"/>
      <c r="N33" s="7"/>
      <c r="O33" s="10"/>
      <c r="P33" s="87">
        <f t="shared" si="1"/>
        <v>0</v>
      </c>
      <c r="Q33" s="89">
        <f t="shared" si="2"/>
        <v>0</v>
      </c>
      <c r="R33" s="89">
        <f t="shared" si="3"/>
        <v>0</v>
      </c>
      <c r="S33" s="116" t="str">
        <f t="shared" si="4"/>
        <v>-</v>
      </c>
      <c r="T33" s="90" t="str">
        <f t="shared" si="11"/>
        <v/>
      </c>
      <c r="U33" s="90" t="str">
        <f t="shared" si="11"/>
        <v/>
      </c>
      <c r="V33" s="90" t="str">
        <f t="shared" si="11"/>
        <v/>
      </c>
      <c r="W33" s="90" t="str">
        <f t="shared" si="11"/>
        <v/>
      </c>
      <c r="X33" s="90" t="str">
        <f t="shared" si="11"/>
        <v/>
      </c>
      <c r="Y33" s="90" t="str">
        <f t="shared" si="11"/>
        <v/>
      </c>
      <c r="Z33" s="90" t="str">
        <f t="shared" si="11"/>
        <v/>
      </c>
      <c r="AA33" s="90" t="str">
        <f t="shared" si="11"/>
        <v/>
      </c>
      <c r="AB33" s="90" t="str">
        <f t="shared" si="11"/>
        <v/>
      </c>
      <c r="AC33" s="90" t="str">
        <f t="shared" si="11"/>
        <v/>
      </c>
      <c r="AD33" s="90" t="str">
        <f t="shared" si="12"/>
        <v/>
      </c>
      <c r="AE33" s="90" t="str">
        <f t="shared" si="12"/>
        <v/>
      </c>
      <c r="AF33" s="90" t="str">
        <f t="shared" si="12"/>
        <v/>
      </c>
      <c r="AG33" s="90" t="str">
        <f t="shared" si="12"/>
        <v/>
      </c>
      <c r="AH33" s="91" t="str">
        <f t="shared" si="12"/>
        <v/>
      </c>
      <c r="AI33" s="90" t="str">
        <f t="shared" si="12"/>
        <v/>
      </c>
      <c r="AJ33" s="90" t="str">
        <f t="shared" si="12"/>
        <v/>
      </c>
      <c r="AK33" s="90" t="str">
        <f t="shared" si="12"/>
        <v/>
      </c>
      <c r="AL33" s="90" t="str">
        <f t="shared" si="12"/>
        <v/>
      </c>
      <c r="AM33" s="90" t="str">
        <f t="shared" si="12"/>
        <v/>
      </c>
      <c r="AN33" s="90" t="str">
        <f t="shared" si="13"/>
        <v/>
      </c>
      <c r="AO33" s="90" t="str">
        <f t="shared" si="13"/>
        <v/>
      </c>
      <c r="AP33" s="90" t="str">
        <f t="shared" si="13"/>
        <v/>
      </c>
      <c r="AQ33" s="90" t="str">
        <f t="shared" si="13"/>
        <v/>
      </c>
      <c r="AR33" s="90" t="str">
        <f t="shared" si="13"/>
        <v/>
      </c>
      <c r="AS33" s="90" t="str">
        <f t="shared" si="13"/>
        <v/>
      </c>
      <c r="AT33" s="90" t="str">
        <f t="shared" si="13"/>
        <v/>
      </c>
      <c r="AU33" s="90" t="str">
        <f t="shared" si="13"/>
        <v/>
      </c>
      <c r="AV33" s="90" t="str">
        <f t="shared" si="13"/>
        <v/>
      </c>
      <c r="AW33" s="91" t="str">
        <f t="shared" si="13"/>
        <v/>
      </c>
      <c r="AY33" s="160"/>
      <c r="AZ33" s="160"/>
      <c r="BA33" s="160"/>
      <c r="BB33" s="160"/>
      <c r="BC33" s="160"/>
      <c r="BD33" s="160"/>
      <c r="BE33" s="160"/>
      <c r="BF33" s="160"/>
      <c r="BG33" s="160"/>
      <c r="BH33" s="160"/>
      <c r="BI33" s="160"/>
      <c r="BJ33" s="160"/>
      <c r="BK33" s="160"/>
      <c r="BL33" s="160"/>
      <c r="BM33" s="160"/>
    </row>
    <row r="34" spans="1:65" s="43" customFormat="1" x14ac:dyDescent="0.2">
      <c r="A34" s="76"/>
      <c r="B34" s="4"/>
      <c r="C34" s="77"/>
      <c r="D34" s="89">
        <f t="shared" si="0"/>
        <v>0</v>
      </c>
      <c r="E34" s="89"/>
      <c r="F34" s="89"/>
      <c r="G34" s="13"/>
      <c r="H34" s="7"/>
      <c r="I34" s="8"/>
      <c r="J34" s="7"/>
      <c r="K34" s="8"/>
      <c r="L34" s="78"/>
      <c r="M34" s="80"/>
      <c r="N34" s="7"/>
      <c r="O34" s="10"/>
      <c r="P34" s="87">
        <f t="shared" si="1"/>
        <v>0</v>
      </c>
      <c r="Q34" s="89">
        <f t="shared" si="2"/>
        <v>0</v>
      </c>
      <c r="R34" s="89">
        <f t="shared" si="3"/>
        <v>0</v>
      </c>
      <c r="S34" s="116" t="str">
        <f t="shared" si="4"/>
        <v>-</v>
      </c>
      <c r="T34" s="90" t="str">
        <f t="shared" si="11"/>
        <v/>
      </c>
      <c r="U34" s="90" t="str">
        <f t="shared" si="11"/>
        <v/>
      </c>
      <c r="V34" s="90" t="str">
        <f t="shared" si="11"/>
        <v/>
      </c>
      <c r="W34" s="90" t="str">
        <f t="shared" si="11"/>
        <v/>
      </c>
      <c r="X34" s="90" t="str">
        <f t="shared" si="11"/>
        <v/>
      </c>
      <c r="Y34" s="90" t="str">
        <f t="shared" si="11"/>
        <v/>
      </c>
      <c r="Z34" s="90" t="str">
        <f t="shared" si="11"/>
        <v/>
      </c>
      <c r="AA34" s="90" t="str">
        <f t="shared" si="11"/>
        <v/>
      </c>
      <c r="AB34" s="90" t="str">
        <f t="shared" si="11"/>
        <v/>
      </c>
      <c r="AC34" s="90" t="str">
        <f t="shared" si="11"/>
        <v/>
      </c>
      <c r="AD34" s="90" t="str">
        <f t="shared" si="12"/>
        <v/>
      </c>
      <c r="AE34" s="90" t="str">
        <f t="shared" si="12"/>
        <v/>
      </c>
      <c r="AF34" s="90" t="str">
        <f t="shared" si="12"/>
        <v/>
      </c>
      <c r="AG34" s="90" t="str">
        <f t="shared" si="12"/>
        <v/>
      </c>
      <c r="AH34" s="91" t="str">
        <f t="shared" si="12"/>
        <v/>
      </c>
      <c r="AI34" s="90" t="str">
        <f t="shared" si="12"/>
        <v/>
      </c>
      <c r="AJ34" s="90" t="str">
        <f t="shared" si="12"/>
        <v/>
      </c>
      <c r="AK34" s="90" t="str">
        <f t="shared" si="12"/>
        <v/>
      </c>
      <c r="AL34" s="90" t="str">
        <f t="shared" si="12"/>
        <v/>
      </c>
      <c r="AM34" s="90" t="str">
        <f t="shared" si="12"/>
        <v/>
      </c>
      <c r="AN34" s="90" t="str">
        <f t="shared" si="13"/>
        <v/>
      </c>
      <c r="AO34" s="90" t="str">
        <f t="shared" si="13"/>
        <v/>
      </c>
      <c r="AP34" s="90" t="str">
        <f t="shared" si="13"/>
        <v/>
      </c>
      <c r="AQ34" s="90" t="str">
        <f t="shared" si="13"/>
        <v/>
      </c>
      <c r="AR34" s="90" t="str">
        <f t="shared" si="13"/>
        <v/>
      </c>
      <c r="AS34" s="90" t="str">
        <f t="shared" si="13"/>
        <v/>
      </c>
      <c r="AT34" s="90" t="str">
        <f t="shared" si="13"/>
        <v/>
      </c>
      <c r="AU34" s="90" t="str">
        <f t="shared" si="13"/>
        <v/>
      </c>
      <c r="AV34" s="90" t="str">
        <f t="shared" si="13"/>
        <v/>
      </c>
      <c r="AW34" s="91" t="str">
        <f t="shared" si="13"/>
        <v/>
      </c>
      <c r="AY34" s="160"/>
      <c r="AZ34" s="160"/>
      <c r="BA34" s="160"/>
      <c r="BB34" s="160"/>
      <c r="BC34" s="160"/>
      <c r="BD34" s="160"/>
      <c r="BE34" s="160"/>
      <c r="BF34" s="160"/>
      <c r="BG34" s="160"/>
      <c r="BH34" s="160"/>
      <c r="BI34" s="160"/>
      <c r="BJ34" s="160"/>
      <c r="BK34" s="160"/>
      <c r="BL34" s="160"/>
      <c r="BM34" s="160"/>
    </row>
    <row r="35" spans="1:65" s="43" customFormat="1" x14ac:dyDescent="0.2">
      <c r="A35" s="76"/>
      <c r="B35" s="4"/>
      <c r="C35" s="3"/>
      <c r="D35" s="89">
        <f t="shared" si="0"/>
        <v>0</v>
      </c>
      <c r="E35" s="89"/>
      <c r="F35" s="89"/>
      <c r="G35" s="13"/>
      <c r="H35" s="7"/>
      <c r="I35" s="8"/>
      <c r="J35" s="7"/>
      <c r="K35" s="8"/>
      <c r="L35" s="78"/>
      <c r="M35" s="80"/>
      <c r="N35" s="7"/>
      <c r="O35" s="10"/>
      <c r="P35" s="87">
        <f t="shared" si="1"/>
        <v>0</v>
      </c>
      <c r="Q35" s="89">
        <f t="shared" si="2"/>
        <v>0</v>
      </c>
      <c r="R35" s="89">
        <f t="shared" si="3"/>
        <v>0</v>
      </c>
      <c r="S35" s="116" t="str">
        <f t="shared" si="4"/>
        <v>-</v>
      </c>
      <c r="T35" s="90" t="str">
        <f t="shared" si="11"/>
        <v/>
      </c>
      <c r="U35" s="90" t="str">
        <f t="shared" si="11"/>
        <v/>
      </c>
      <c r="V35" s="90" t="str">
        <f t="shared" si="11"/>
        <v/>
      </c>
      <c r="W35" s="90" t="str">
        <f t="shared" si="11"/>
        <v/>
      </c>
      <c r="X35" s="90" t="str">
        <f t="shared" si="11"/>
        <v/>
      </c>
      <c r="Y35" s="90" t="str">
        <f t="shared" si="11"/>
        <v/>
      </c>
      <c r="Z35" s="90" t="str">
        <f t="shared" si="11"/>
        <v/>
      </c>
      <c r="AA35" s="90" t="str">
        <f t="shared" si="11"/>
        <v/>
      </c>
      <c r="AB35" s="90" t="str">
        <f t="shared" si="11"/>
        <v/>
      </c>
      <c r="AC35" s="90" t="str">
        <f t="shared" si="11"/>
        <v/>
      </c>
      <c r="AD35" s="90" t="str">
        <f t="shared" si="12"/>
        <v/>
      </c>
      <c r="AE35" s="90" t="str">
        <f t="shared" si="12"/>
        <v/>
      </c>
      <c r="AF35" s="90" t="str">
        <f t="shared" si="12"/>
        <v/>
      </c>
      <c r="AG35" s="90" t="str">
        <f t="shared" si="12"/>
        <v/>
      </c>
      <c r="AH35" s="91" t="str">
        <f t="shared" si="12"/>
        <v/>
      </c>
      <c r="AI35" s="90" t="str">
        <f t="shared" si="12"/>
        <v/>
      </c>
      <c r="AJ35" s="90" t="str">
        <f t="shared" si="12"/>
        <v/>
      </c>
      <c r="AK35" s="90" t="str">
        <f t="shared" si="12"/>
        <v/>
      </c>
      <c r="AL35" s="90" t="str">
        <f t="shared" si="12"/>
        <v/>
      </c>
      <c r="AM35" s="90" t="str">
        <f t="shared" si="12"/>
        <v/>
      </c>
      <c r="AN35" s="90" t="str">
        <f t="shared" si="13"/>
        <v/>
      </c>
      <c r="AO35" s="90" t="str">
        <f t="shared" si="13"/>
        <v/>
      </c>
      <c r="AP35" s="90" t="str">
        <f t="shared" si="13"/>
        <v/>
      </c>
      <c r="AQ35" s="90" t="str">
        <f t="shared" si="13"/>
        <v/>
      </c>
      <c r="AR35" s="90" t="str">
        <f t="shared" si="13"/>
        <v/>
      </c>
      <c r="AS35" s="90" t="str">
        <f t="shared" si="13"/>
        <v/>
      </c>
      <c r="AT35" s="90" t="str">
        <f t="shared" si="13"/>
        <v/>
      </c>
      <c r="AU35" s="90" t="str">
        <f t="shared" si="13"/>
        <v/>
      </c>
      <c r="AV35" s="90" t="str">
        <f t="shared" si="13"/>
        <v/>
      </c>
      <c r="AW35" s="91" t="str">
        <f t="shared" si="13"/>
        <v/>
      </c>
      <c r="AY35" s="160"/>
      <c r="AZ35" s="160"/>
      <c r="BA35" s="160"/>
      <c r="BB35" s="160"/>
      <c r="BC35" s="160"/>
      <c r="BD35" s="160"/>
      <c r="BE35" s="160"/>
      <c r="BF35" s="160"/>
      <c r="BG35" s="160"/>
      <c r="BH35" s="160"/>
      <c r="BI35" s="160"/>
      <c r="BJ35" s="160"/>
      <c r="BK35" s="160"/>
      <c r="BL35" s="160"/>
      <c r="BM35" s="160"/>
    </row>
    <row r="36" spans="1:65" s="43" customFormat="1" x14ac:dyDescent="0.2">
      <c r="A36" s="76"/>
      <c r="B36" s="4"/>
      <c r="C36" s="77"/>
      <c r="D36" s="89">
        <f t="shared" si="0"/>
        <v>0</v>
      </c>
      <c r="E36" s="89"/>
      <c r="F36" s="89"/>
      <c r="G36" s="13"/>
      <c r="H36" s="7"/>
      <c r="I36" s="8"/>
      <c r="J36" s="7"/>
      <c r="K36" s="8"/>
      <c r="L36" s="78"/>
      <c r="M36" s="80"/>
      <c r="N36" s="7"/>
      <c r="O36" s="10"/>
      <c r="P36" s="87">
        <f t="shared" si="1"/>
        <v>0</v>
      </c>
      <c r="Q36" s="89">
        <f t="shared" si="2"/>
        <v>0</v>
      </c>
      <c r="R36" s="89">
        <f t="shared" si="3"/>
        <v>0</v>
      </c>
      <c r="S36" s="116" t="str">
        <f t="shared" si="4"/>
        <v>-</v>
      </c>
      <c r="T36" s="90" t="str">
        <f t="shared" si="11"/>
        <v/>
      </c>
      <c r="U36" s="90" t="str">
        <f t="shared" si="11"/>
        <v/>
      </c>
      <c r="V36" s="90" t="str">
        <f t="shared" si="11"/>
        <v/>
      </c>
      <c r="W36" s="90" t="str">
        <f t="shared" si="11"/>
        <v/>
      </c>
      <c r="X36" s="90" t="str">
        <f t="shared" si="11"/>
        <v/>
      </c>
      <c r="Y36" s="90" t="str">
        <f t="shared" si="11"/>
        <v/>
      </c>
      <c r="Z36" s="90" t="str">
        <f t="shared" si="11"/>
        <v/>
      </c>
      <c r="AA36" s="90" t="str">
        <f t="shared" si="11"/>
        <v/>
      </c>
      <c r="AB36" s="90" t="str">
        <f t="shared" si="11"/>
        <v/>
      </c>
      <c r="AC36" s="90" t="str">
        <f t="shared" si="11"/>
        <v/>
      </c>
      <c r="AD36" s="90" t="str">
        <f t="shared" si="12"/>
        <v/>
      </c>
      <c r="AE36" s="90" t="str">
        <f t="shared" si="12"/>
        <v/>
      </c>
      <c r="AF36" s="90" t="str">
        <f t="shared" si="12"/>
        <v/>
      </c>
      <c r="AG36" s="90" t="str">
        <f t="shared" si="12"/>
        <v/>
      </c>
      <c r="AH36" s="91" t="str">
        <f t="shared" si="12"/>
        <v/>
      </c>
      <c r="AI36" s="90" t="str">
        <f t="shared" si="12"/>
        <v/>
      </c>
      <c r="AJ36" s="90" t="str">
        <f t="shared" si="12"/>
        <v/>
      </c>
      <c r="AK36" s="90" t="str">
        <f t="shared" si="12"/>
        <v/>
      </c>
      <c r="AL36" s="90" t="str">
        <f t="shared" si="12"/>
        <v/>
      </c>
      <c r="AM36" s="90" t="str">
        <f t="shared" si="12"/>
        <v/>
      </c>
      <c r="AN36" s="90" t="str">
        <f t="shared" si="13"/>
        <v/>
      </c>
      <c r="AO36" s="90" t="str">
        <f t="shared" si="13"/>
        <v/>
      </c>
      <c r="AP36" s="90" t="str">
        <f t="shared" si="13"/>
        <v/>
      </c>
      <c r="AQ36" s="90" t="str">
        <f t="shared" si="13"/>
        <v/>
      </c>
      <c r="AR36" s="90" t="str">
        <f t="shared" si="13"/>
        <v/>
      </c>
      <c r="AS36" s="90" t="str">
        <f t="shared" si="13"/>
        <v/>
      </c>
      <c r="AT36" s="90" t="str">
        <f t="shared" si="13"/>
        <v/>
      </c>
      <c r="AU36" s="90" t="str">
        <f t="shared" si="13"/>
        <v/>
      </c>
      <c r="AV36" s="90" t="str">
        <f t="shared" si="13"/>
        <v/>
      </c>
      <c r="AW36" s="91" t="str">
        <f t="shared" si="13"/>
        <v/>
      </c>
      <c r="AY36" s="160"/>
      <c r="AZ36" s="160"/>
      <c r="BA36" s="160"/>
      <c r="BB36" s="160"/>
      <c r="BC36" s="160"/>
      <c r="BD36" s="160"/>
      <c r="BE36" s="160"/>
      <c r="BF36" s="160"/>
      <c r="BG36" s="160"/>
      <c r="BH36" s="160"/>
      <c r="BI36" s="160"/>
      <c r="BJ36" s="160"/>
      <c r="BK36" s="160"/>
      <c r="BL36" s="160"/>
      <c r="BM36" s="160"/>
    </row>
    <row r="37" spans="1:65" s="43" customFormat="1" x14ac:dyDescent="0.2">
      <c r="A37" s="76"/>
      <c r="B37" s="4"/>
      <c r="C37" s="3"/>
      <c r="D37" s="89">
        <f t="shared" si="0"/>
        <v>0</v>
      </c>
      <c r="E37" s="89"/>
      <c r="F37" s="89"/>
      <c r="G37" s="13"/>
      <c r="H37" s="7"/>
      <c r="I37" s="8"/>
      <c r="J37" s="7"/>
      <c r="K37" s="8"/>
      <c r="L37" s="78"/>
      <c r="M37" s="80"/>
      <c r="N37" s="7"/>
      <c r="O37" s="10"/>
      <c r="P37" s="87">
        <f t="shared" si="1"/>
        <v>0</v>
      </c>
      <c r="Q37" s="89">
        <f t="shared" si="2"/>
        <v>0</v>
      </c>
      <c r="R37" s="89">
        <f t="shared" si="3"/>
        <v>0</v>
      </c>
      <c r="S37" s="116" t="str">
        <f t="shared" si="4"/>
        <v>-</v>
      </c>
      <c r="T37" s="90" t="str">
        <f t="shared" si="11"/>
        <v/>
      </c>
      <c r="U37" s="90" t="str">
        <f t="shared" si="11"/>
        <v/>
      </c>
      <c r="V37" s="90" t="str">
        <f t="shared" si="11"/>
        <v/>
      </c>
      <c r="W37" s="90" t="str">
        <f t="shared" si="11"/>
        <v/>
      </c>
      <c r="X37" s="90" t="str">
        <f t="shared" si="11"/>
        <v/>
      </c>
      <c r="Y37" s="90" t="str">
        <f t="shared" si="11"/>
        <v/>
      </c>
      <c r="Z37" s="90" t="str">
        <f t="shared" si="11"/>
        <v/>
      </c>
      <c r="AA37" s="90" t="str">
        <f t="shared" si="11"/>
        <v/>
      </c>
      <c r="AB37" s="90" t="str">
        <f t="shared" si="11"/>
        <v/>
      </c>
      <c r="AC37" s="90" t="str">
        <f t="shared" si="11"/>
        <v/>
      </c>
      <c r="AD37" s="90" t="str">
        <f t="shared" si="12"/>
        <v/>
      </c>
      <c r="AE37" s="90" t="str">
        <f t="shared" si="12"/>
        <v/>
      </c>
      <c r="AF37" s="90" t="str">
        <f t="shared" si="12"/>
        <v/>
      </c>
      <c r="AG37" s="90" t="str">
        <f t="shared" si="12"/>
        <v/>
      </c>
      <c r="AH37" s="91" t="str">
        <f t="shared" si="12"/>
        <v/>
      </c>
      <c r="AI37" s="90" t="str">
        <f t="shared" si="12"/>
        <v/>
      </c>
      <c r="AJ37" s="90" t="str">
        <f t="shared" si="12"/>
        <v/>
      </c>
      <c r="AK37" s="90" t="str">
        <f t="shared" si="12"/>
        <v/>
      </c>
      <c r="AL37" s="90" t="str">
        <f t="shared" si="12"/>
        <v/>
      </c>
      <c r="AM37" s="90" t="str">
        <f t="shared" si="12"/>
        <v/>
      </c>
      <c r="AN37" s="90" t="str">
        <f t="shared" si="13"/>
        <v/>
      </c>
      <c r="AO37" s="90" t="str">
        <f t="shared" si="13"/>
        <v/>
      </c>
      <c r="AP37" s="90" t="str">
        <f t="shared" si="13"/>
        <v/>
      </c>
      <c r="AQ37" s="90" t="str">
        <f t="shared" si="13"/>
        <v/>
      </c>
      <c r="AR37" s="90" t="str">
        <f t="shared" si="13"/>
        <v/>
      </c>
      <c r="AS37" s="90" t="str">
        <f t="shared" si="13"/>
        <v/>
      </c>
      <c r="AT37" s="90" t="str">
        <f t="shared" si="13"/>
        <v/>
      </c>
      <c r="AU37" s="90" t="str">
        <f t="shared" si="13"/>
        <v/>
      </c>
      <c r="AV37" s="90" t="str">
        <f t="shared" si="13"/>
        <v/>
      </c>
      <c r="AW37" s="91" t="str">
        <f t="shared" si="13"/>
        <v/>
      </c>
      <c r="AY37" s="160"/>
      <c r="AZ37" s="160"/>
      <c r="BA37" s="160"/>
      <c r="BB37" s="160"/>
      <c r="BC37" s="160"/>
      <c r="BD37" s="160"/>
      <c r="BE37" s="160"/>
      <c r="BF37" s="160"/>
      <c r="BG37" s="160"/>
      <c r="BH37" s="160"/>
      <c r="BI37" s="160"/>
      <c r="BJ37" s="160"/>
      <c r="BK37" s="160"/>
      <c r="BL37" s="160"/>
      <c r="BM37" s="160"/>
    </row>
    <row r="38" spans="1:65" s="43" customFormat="1" x14ac:dyDescent="0.2">
      <c r="A38" s="76"/>
      <c r="B38" s="4"/>
      <c r="C38" s="77"/>
      <c r="D38" s="89">
        <f t="shared" si="0"/>
        <v>0</v>
      </c>
      <c r="E38" s="89"/>
      <c r="F38" s="89"/>
      <c r="G38" s="13"/>
      <c r="H38" s="7"/>
      <c r="I38" s="8"/>
      <c r="J38" s="7"/>
      <c r="K38" s="8"/>
      <c r="L38" s="78"/>
      <c r="M38" s="80"/>
      <c r="N38" s="7"/>
      <c r="O38" s="10"/>
      <c r="P38" s="87">
        <f t="shared" si="1"/>
        <v>0</v>
      </c>
      <c r="Q38" s="89">
        <f t="shared" si="2"/>
        <v>0</v>
      </c>
      <c r="R38" s="89">
        <f t="shared" si="3"/>
        <v>0</v>
      </c>
      <c r="S38" s="116" t="str">
        <f t="shared" si="4"/>
        <v>-</v>
      </c>
      <c r="T38" s="90" t="str">
        <f t="shared" si="11"/>
        <v/>
      </c>
      <c r="U38" s="90" t="str">
        <f t="shared" si="11"/>
        <v/>
      </c>
      <c r="V38" s="90" t="str">
        <f t="shared" si="11"/>
        <v/>
      </c>
      <c r="W38" s="90" t="str">
        <f t="shared" si="11"/>
        <v/>
      </c>
      <c r="X38" s="90" t="str">
        <f t="shared" si="11"/>
        <v/>
      </c>
      <c r="Y38" s="90" t="str">
        <f t="shared" si="11"/>
        <v/>
      </c>
      <c r="Z38" s="90" t="str">
        <f t="shared" si="11"/>
        <v/>
      </c>
      <c r="AA38" s="90" t="str">
        <f t="shared" si="11"/>
        <v/>
      </c>
      <c r="AB38" s="90" t="str">
        <f t="shared" si="11"/>
        <v/>
      </c>
      <c r="AC38" s="90" t="str">
        <f t="shared" si="11"/>
        <v/>
      </c>
      <c r="AD38" s="90" t="str">
        <f t="shared" si="12"/>
        <v/>
      </c>
      <c r="AE38" s="90" t="str">
        <f t="shared" si="12"/>
        <v/>
      </c>
      <c r="AF38" s="90" t="str">
        <f t="shared" si="12"/>
        <v/>
      </c>
      <c r="AG38" s="90" t="str">
        <f t="shared" si="12"/>
        <v/>
      </c>
      <c r="AH38" s="91" t="str">
        <f t="shared" si="12"/>
        <v/>
      </c>
      <c r="AI38" s="90" t="str">
        <f t="shared" si="12"/>
        <v/>
      </c>
      <c r="AJ38" s="90" t="str">
        <f t="shared" si="12"/>
        <v/>
      </c>
      <c r="AK38" s="90" t="str">
        <f t="shared" si="12"/>
        <v/>
      </c>
      <c r="AL38" s="90" t="str">
        <f t="shared" si="12"/>
        <v/>
      </c>
      <c r="AM38" s="90" t="str">
        <f t="shared" si="12"/>
        <v/>
      </c>
      <c r="AN38" s="90" t="str">
        <f t="shared" si="13"/>
        <v/>
      </c>
      <c r="AO38" s="90" t="str">
        <f t="shared" si="13"/>
        <v/>
      </c>
      <c r="AP38" s="90" t="str">
        <f t="shared" si="13"/>
        <v/>
      </c>
      <c r="AQ38" s="90" t="str">
        <f t="shared" si="13"/>
        <v/>
      </c>
      <c r="AR38" s="90" t="str">
        <f t="shared" si="13"/>
        <v/>
      </c>
      <c r="AS38" s="90" t="str">
        <f t="shared" si="13"/>
        <v/>
      </c>
      <c r="AT38" s="90" t="str">
        <f t="shared" si="13"/>
        <v/>
      </c>
      <c r="AU38" s="90" t="str">
        <f t="shared" si="13"/>
        <v/>
      </c>
      <c r="AV38" s="90" t="str">
        <f t="shared" si="13"/>
        <v/>
      </c>
      <c r="AW38" s="91" t="str">
        <f t="shared" si="13"/>
        <v/>
      </c>
      <c r="AY38" s="160"/>
      <c r="AZ38" s="160"/>
      <c r="BA38" s="160"/>
      <c r="BB38" s="160"/>
      <c r="BC38" s="160"/>
      <c r="BD38" s="160"/>
      <c r="BE38" s="160"/>
      <c r="BF38" s="160"/>
      <c r="BG38" s="160"/>
      <c r="BH38" s="160"/>
      <c r="BI38" s="160"/>
      <c r="BJ38" s="160"/>
      <c r="BK38" s="160"/>
      <c r="BL38" s="160"/>
      <c r="BM38" s="160"/>
    </row>
    <row r="39" spans="1:65" s="43" customFormat="1" x14ac:dyDescent="0.2">
      <c r="A39" s="76"/>
      <c r="B39" s="4"/>
      <c r="C39" s="3"/>
      <c r="D39" s="89">
        <f t="shared" si="0"/>
        <v>0</v>
      </c>
      <c r="E39" s="89"/>
      <c r="F39" s="89"/>
      <c r="G39" s="13"/>
      <c r="H39" s="7"/>
      <c r="I39" s="8"/>
      <c r="J39" s="7"/>
      <c r="K39" s="8"/>
      <c r="L39" s="78"/>
      <c r="M39" s="80"/>
      <c r="N39" s="7"/>
      <c r="O39" s="10"/>
      <c r="P39" s="87">
        <f t="shared" si="1"/>
        <v>0</v>
      </c>
      <c r="Q39" s="89">
        <f t="shared" si="2"/>
        <v>0</v>
      </c>
      <c r="R39" s="89">
        <f t="shared" si="3"/>
        <v>0</v>
      </c>
      <c r="S39" s="116" t="str">
        <f t="shared" si="4"/>
        <v>-</v>
      </c>
      <c r="T39" s="90" t="str">
        <f t="shared" ref="T39:AC48" si="14">IF($C39=T$307,$D39,"")</f>
        <v/>
      </c>
      <c r="U39" s="90" t="str">
        <f t="shared" si="14"/>
        <v/>
      </c>
      <c r="V39" s="90" t="str">
        <f t="shared" si="14"/>
        <v/>
      </c>
      <c r="W39" s="90" t="str">
        <f t="shared" si="14"/>
        <v/>
      </c>
      <c r="X39" s="90" t="str">
        <f t="shared" si="14"/>
        <v/>
      </c>
      <c r="Y39" s="90" t="str">
        <f t="shared" si="14"/>
        <v/>
      </c>
      <c r="Z39" s="90" t="str">
        <f t="shared" si="14"/>
        <v/>
      </c>
      <c r="AA39" s="90" t="str">
        <f t="shared" si="14"/>
        <v/>
      </c>
      <c r="AB39" s="90" t="str">
        <f t="shared" si="14"/>
        <v/>
      </c>
      <c r="AC39" s="90" t="str">
        <f t="shared" si="14"/>
        <v/>
      </c>
      <c r="AD39" s="90" t="str">
        <f t="shared" ref="AD39:AM48" si="15">IF($C39=AD$307,$D39,"")</f>
        <v/>
      </c>
      <c r="AE39" s="90" t="str">
        <f t="shared" si="15"/>
        <v/>
      </c>
      <c r="AF39" s="90" t="str">
        <f t="shared" si="15"/>
        <v/>
      </c>
      <c r="AG39" s="90" t="str">
        <f t="shared" si="15"/>
        <v/>
      </c>
      <c r="AH39" s="91" t="str">
        <f t="shared" si="15"/>
        <v/>
      </c>
      <c r="AI39" s="90" t="str">
        <f t="shared" si="15"/>
        <v/>
      </c>
      <c r="AJ39" s="90" t="str">
        <f t="shared" si="15"/>
        <v/>
      </c>
      <c r="AK39" s="90" t="str">
        <f t="shared" si="15"/>
        <v/>
      </c>
      <c r="AL39" s="90" t="str">
        <f t="shared" si="15"/>
        <v/>
      </c>
      <c r="AM39" s="90" t="str">
        <f t="shared" si="15"/>
        <v/>
      </c>
      <c r="AN39" s="90" t="str">
        <f t="shared" ref="AN39:AW48" si="16">IF($C39=AN$307,$D39,"")</f>
        <v/>
      </c>
      <c r="AO39" s="90" t="str">
        <f t="shared" si="16"/>
        <v/>
      </c>
      <c r="AP39" s="90" t="str">
        <f t="shared" si="16"/>
        <v/>
      </c>
      <c r="AQ39" s="90" t="str">
        <f t="shared" si="16"/>
        <v/>
      </c>
      <c r="AR39" s="90" t="str">
        <f t="shared" si="16"/>
        <v/>
      </c>
      <c r="AS39" s="90" t="str">
        <f t="shared" si="16"/>
        <v/>
      </c>
      <c r="AT39" s="90" t="str">
        <f t="shared" si="16"/>
        <v/>
      </c>
      <c r="AU39" s="90" t="str">
        <f t="shared" si="16"/>
        <v/>
      </c>
      <c r="AV39" s="90" t="str">
        <f t="shared" si="16"/>
        <v/>
      </c>
      <c r="AW39" s="91" t="str">
        <f t="shared" si="16"/>
        <v/>
      </c>
      <c r="AY39" s="160"/>
      <c r="AZ39" s="160"/>
      <c r="BA39" s="160"/>
      <c r="BB39" s="160"/>
      <c r="BC39" s="160"/>
      <c r="BD39" s="160"/>
      <c r="BE39" s="160"/>
      <c r="BF39" s="160"/>
      <c r="BG39" s="160"/>
      <c r="BH39" s="160"/>
      <c r="BI39" s="160"/>
      <c r="BJ39" s="160"/>
      <c r="BK39" s="160"/>
      <c r="BL39" s="160"/>
      <c r="BM39" s="160"/>
    </row>
    <row r="40" spans="1:65" s="43" customFormat="1" x14ac:dyDescent="0.2">
      <c r="A40" s="76"/>
      <c r="B40" s="4"/>
      <c r="C40" s="3"/>
      <c r="D40" s="89">
        <f t="shared" si="0"/>
        <v>0</v>
      </c>
      <c r="E40" s="89"/>
      <c r="F40" s="89"/>
      <c r="G40" s="13"/>
      <c r="H40" s="7"/>
      <c r="I40" s="8"/>
      <c r="J40" s="7"/>
      <c r="K40" s="8"/>
      <c r="L40" s="78"/>
      <c r="M40" s="80"/>
      <c r="N40" s="7"/>
      <c r="O40" s="10"/>
      <c r="P40" s="87">
        <f t="shared" si="1"/>
        <v>0</v>
      </c>
      <c r="Q40" s="89">
        <f t="shared" si="2"/>
        <v>0</v>
      </c>
      <c r="R40" s="89">
        <f t="shared" si="3"/>
        <v>0</v>
      </c>
      <c r="S40" s="116" t="str">
        <f t="shared" si="4"/>
        <v>-</v>
      </c>
      <c r="T40" s="90" t="str">
        <f t="shared" si="14"/>
        <v/>
      </c>
      <c r="U40" s="90" t="str">
        <f t="shared" si="14"/>
        <v/>
      </c>
      <c r="V40" s="90" t="str">
        <f t="shared" si="14"/>
        <v/>
      </c>
      <c r="W40" s="90" t="str">
        <f t="shared" si="14"/>
        <v/>
      </c>
      <c r="X40" s="90" t="str">
        <f t="shared" si="14"/>
        <v/>
      </c>
      <c r="Y40" s="90" t="str">
        <f t="shared" si="14"/>
        <v/>
      </c>
      <c r="Z40" s="90" t="str">
        <f t="shared" si="14"/>
        <v/>
      </c>
      <c r="AA40" s="90" t="str">
        <f t="shared" si="14"/>
        <v/>
      </c>
      <c r="AB40" s="90" t="str">
        <f t="shared" si="14"/>
        <v/>
      </c>
      <c r="AC40" s="90" t="str">
        <f t="shared" si="14"/>
        <v/>
      </c>
      <c r="AD40" s="90" t="str">
        <f t="shared" si="15"/>
        <v/>
      </c>
      <c r="AE40" s="90" t="str">
        <f t="shared" si="15"/>
        <v/>
      </c>
      <c r="AF40" s="90" t="str">
        <f t="shared" si="15"/>
        <v/>
      </c>
      <c r="AG40" s="90" t="str">
        <f t="shared" si="15"/>
        <v/>
      </c>
      <c r="AH40" s="91" t="str">
        <f t="shared" si="15"/>
        <v/>
      </c>
      <c r="AI40" s="90" t="str">
        <f t="shared" si="15"/>
        <v/>
      </c>
      <c r="AJ40" s="90" t="str">
        <f t="shared" si="15"/>
        <v/>
      </c>
      <c r="AK40" s="90" t="str">
        <f t="shared" si="15"/>
        <v/>
      </c>
      <c r="AL40" s="90" t="str">
        <f t="shared" si="15"/>
        <v/>
      </c>
      <c r="AM40" s="90" t="str">
        <f t="shared" si="15"/>
        <v/>
      </c>
      <c r="AN40" s="90" t="str">
        <f t="shared" si="16"/>
        <v/>
      </c>
      <c r="AO40" s="90" t="str">
        <f t="shared" si="16"/>
        <v/>
      </c>
      <c r="AP40" s="90" t="str">
        <f t="shared" si="16"/>
        <v/>
      </c>
      <c r="AQ40" s="90" t="str">
        <f t="shared" si="16"/>
        <v/>
      </c>
      <c r="AR40" s="90" t="str">
        <f t="shared" si="16"/>
        <v/>
      </c>
      <c r="AS40" s="90" t="str">
        <f t="shared" si="16"/>
        <v/>
      </c>
      <c r="AT40" s="90" t="str">
        <f t="shared" si="16"/>
        <v/>
      </c>
      <c r="AU40" s="90" t="str">
        <f t="shared" si="16"/>
        <v/>
      </c>
      <c r="AV40" s="90" t="str">
        <f t="shared" si="16"/>
        <v/>
      </c>
      <c r="AW40" s="91" t="str">
        <f t="shared" si="16"/>
        <v/>
      </c>
      <c r="AY40" s="160"/>
      <c r="AZ40" s="160"/>
      <c r="BA40" s="160"/>
      <c r="BB40" s="160"/>
      <c r="BC40" s="160"/>
      <c r="BD40" s="160"/>
      <c r="BE40" s="160"/>
      <c r="BF40" s="160"/>
      <c r="BG40" s="160"/>
      <c r="BH40" s="160"/>
      <c r="BI40" s="160"/>
      <c r="BJ40" s="160"/>
      <c r="BK40" s="160"/>
      <c r="BL40" s="160"/>
      <c r="BM40" s="160"/>
    </row>
    <row r="41" spans="1:65" s="43" customFormat="1" x14ac:dyDescent="0.2">
      <c r="A41" s="76"/>
      <c r="B41" s="4"/>
      <c r="C41" s="3"/>
      <c r="D41" s="89">
        <f t="shared" ref="D41:D59" si="17">(G41)+(I41-H41)+(K41-J41)+(M41-L41)+(O41-N41)</f>
        <v>0</v>
      </c>
      <c r="E41" s="89"/>
      <c r="F41" s="89"/>
      <c r="G41" s="13"/>
      <c r="H41" s="7"/>
      <c r="I41" s="8"/>
      <c r="J41" s="7"/>
      <c r="K41" s="8"/>
      <c r="L41" s="78"/>
      <c r="M41" s="80"/>
      <c r="N41" s="7"/>
      <c r="O41" s="10"/>
      <c r="P41" s="87">
        <f t="shared" ref="P41:P59" si="18">H41+I41</f>
        <v>0</v>
      </c>
      <c r="Q41" s="89">
        <f t="shared" ref="Q41:Q59" si="19">K41+J41</f>
        <v>0</v>
      </c>
      <c r="R41" s="89">
        <f t="shared" ref="R41:R59" si="20">M41+L41</f>
        <v>0</v>
      </c>
      <c r="S41" s="116" t="str">
        <f t="shared" ref="S41:S72" si="21">"-"</f>
        <v>-</v>
      </c>
      <c r="T41" s="90" t="str">
        <f t="shared" si="14"/>
        <v/>
      </c>
      <c r="U41" s="90" t="str">
        <f t="shared" si="14"/>
        <v/>
      </c>
      <c r="V41" s="90" t="str">
        <f t="shared" si="14"/>
        <v/>
      </c>
      <c r="W41" s="90" t="str">
        <f t="shared" si="14"/>
        <v/>
      </c>
      <c r="X41" s="90" t="str">
        <f t="shared" si="14"/>
        <v/>
      </c>
      <c r="Y41" s="90" t="str">
        <f t="shared" si="14"/>
        <v/>
      </c>
      <c r="Z41" s="90" t="str">
        <f t="shared" si="14"/>
        <v/>
      </c>
      <c r="AA41" s="90" t="str">
        <f t="shared" si="14"/>
        <v/>
      </c>
      <c r="AB41" s="90" t="str">
        <f t="shared" si="14"/>
        <v/>
      </c>
      <c r="AC41" s="90" t="str">
        <f t="shared" si="14"/>
        <v/>
      </c>
      <c r="AD41" s="90" t="str">
        <f t="shared" si="15"/>
        <v/>
      </c>
      <c r="AE41" s="90" t="str">
        <f t="shared" si="15"/>
        <v/>
      </c>
      <c r="AF41" s="90" t="str">
        <f t="shared" si="15"/>
        <v/>
      </c>
      <c r="AG41" s="90" t="str">
        <f t="shared" si="15"/>
        <v/>
      </c>
      <c r="AH41" s="91" t="str">
        <f t="shared" si="15"/>
        <v/>
      </c>
      <c r="AI41" s="90" t="str">
        <f t="shared" si="15"/>
        <v/>
      </c>
      <c r="AJ41" s="90" t="str">
        <f t="shared" si="15"/>
        <v/>
      </c>
      <c r="AK41" s="90" t="str">
        <f t="shared" si="15"/>
        <v/>
      </c>
      <c r="AL41" s="90" t="str">
        <f t="shared" si="15"/>
        <v/>
      </c>
      <c r="AM41" s="90" t="str">
        <f t="shared" si="15"/>
        <v/>
      </c>
      <c r="AN41" s="90" t="str">
        <f t="shared" si="16"/>
        <v/>
      </c>
      <c r="AO41" s="90" t="str">
        <f t="shared" si="16"/>
        <v/>
      </c>
      <c r="AP41" s="90" t="str">
        <f t="shared" si="16"/>
        <v/>
      </c>
      <c r="AQ41" s="90" t="str">
        <f t="shared" si="16"/>
        <v/>
      </c>
      <c r="AR41" s="90" t="str">
        <f t="shared" si="16"/>
        <v/>
      </c>
      <c r="AS41" s="90" t="str">
        <f t="shared" si="16"/>
        <v/>
      </c>
      <c r="AT41" s="90" t="str">
        <f t="shared" si="16"/>
        <v/>
      </c>
      <c r="AU41" s="90" t="str">
        <f t="shared" si="16"/>
        <v/>
      </c>
      <c r="AV41" s="90" t="str">
        <f t="shared" si="16"/>
        <v/>
      </c>
      <c r="AW41" s="91" t="str">
        <f t="shared" si="16"/>
        <v/>
      </c>
      <c r="AY41" s="160"/>
      <c r="AZ41" s="160"/>
      <c r="BA41" s="160"/>
      <c r="BB41" s="160"/>
      <c r="BC41" s="160"/>
      <c r="BD41" s="160"/>
      <c r="BE41" s="160"/>
      <c r="BF41" s="160"/>
      <c r="BG41" s="160"/>
      <c r="BH41" s="160"/>
      <c r="BI41" s="160"/>
      <c r="BJ41" s="160"/>
      <c r="BK41" s="160"/>
      <c r="BL41" s="160"/>
      <c r="BM41" s="160"/>
    </row>
    <row r="42" spans="1:65" s="43" customFormat="1" x14ac:dyDescent="0.2">
      <c r="A42" s="76"/>
      <c r="B42" s="4"/>
      <c r="C42" s="3"/>
      <c r="D42" s="89">
        <f t="shared" si="17"/>
        <v>0</v>
      </c>
      <c r="E42" s="89"/>
      <c r="F42" s="89"/>
      <c r="G42" s="13"/>
      <c r="H42" s="7"/>
      <c r="I42" s="8"/>
      <c r="J42" s="7"/>
      <c r="K42" s="8"/>
      <c r="L42" s="78"/>
      <c r="M42" s="80"/>
      <c r="N42" s="7"/>
      <c r="O42" s="10"/>
      <c r="P42" s="87">
        <f t="shared" si="18"/>
        <v>0</v>
      </c>
      <c r="Q42" s="89">
        <f t="shared" si="19"/>
        <v>0</v>
      </c>
      <c r="R42" s="89">
        <f t="shared" si="20"/>
        <v>0</v>
      </c>
      <c r="S42" s="116" t="str">
        <f t="shared" si="21"/>
        <v>-</v>
      </c>
      <c r="T42" s="90" t="str">
        <f t="shared" si="14"/>
        <v/>
      </c>
      <c r="U42" s="90" t="str">
        <f t="shared" si="14"/>
        <v/>
      </c>
      <c r="V42" s="90" t="str">
        <f t="shared" si="14"/>
        <v/>
      </c>
      <c r="W42" s="90" t="str">
        <f t="shared" si="14"/>
        <v/>
      </c>
      <c r="X42" s="90" t="str">
        <f t="shared" si="14"/>
        <v/>
      </c>
      <c r="Y42" s="90" t="str">
        <f t="shared" si="14"/>
        <v/>
      </c>
      <c r="Z42" s="90" t="str">
        <f t="shared" si="14"/>
        <v/>
      </c>
      <c r="AA42" s="90" t="str">
        <f t="shared" si="14"/>
        <v/>
      </c>
      <c r="AB42" s="90" t="str">
        <f t="shared" si="14"/>
        <v/>
      </c>
      <c r="AC42" s="90" t="str">
        <f t="shared" si="14"/>
        <v/>
      </c>
      <c r="AD42" s="90" t="str">
        <f t="shared" si="15"/>
        <v/>
      </c>
      <c r="AE42" s="90" t="str">
        <f t="shared" si="15"/>
        <v/>
      </c>
      <c r="AF42" s="90" t="str">
        <f t="shared" si="15"/>
        <v/>
      </c>
      <c r="AG42" s="90" t="str">
        <f t="shared" si="15"/>
        <v/>
      </c>
      <c r="AH42" s="91" t="str">
        <f t="shared" si="15"/>
        <v/>
      </c>
      <c r="AI42" s="90" t="str">
        <f t="shared" si="15"/>
        <v/>
      </c>
      <c r="AJ42" s="90" t="str">
        <f t="shared" si="15"/>
        <v/>
      </c>
      <c r="AK42" s="90" t="str">
        <f t="shared" si="15"/>
        <v/>
      </c>
      <c r="AL42" s="90" t="str">
        <f t="shared" si="15"/>
        <v/>
      </c>
      <c r="AM42" s="90" t="str">
        <f t="shared" si="15"/>
        <v/>
      </c>
      <c r="AN42" s="90" t="str">
        <f t="shared" si="16"/>
        <v/>
      </c>
      <c r="AO42" s="90" t="str">
        <f t="shared" si="16"/>
        <v/>
      </c>
      <c r="AP42" s="90" t="str">
        <f t="shared" si="16"/>
        <v/>
      </c>
      <c r="AQ42" s="90" t="str">
        <f t="shared" si="16"/>
        <v/>
      </c>
      <c r="AR42" s="90" t="str">
        <f t="shared" si="16"/>
        <v/>
      </c>
      <c r="AS42" s="90" t="str">
        <f t="shared" si="16"/>
        <v/>
      </c>
      <c r="AT42" s="90" t="str">
        <f t="shared" si="16"/>
        <v/>
      </c>
      <c r="AU42" s="90" t="str">
        <f t="shared" si="16"/>
        <v/>
      </c>
      <c r="AV42" s="90" t="str">
        <f t="shared" si="16"/>
        <v/>
      </c>
      <c r="AW42" s="91" t="str">
        <f t="shared" si="16"/>
        <v/>
      </c>
      <c r="AY42" s="160"/>
      <c r="AZ42" s="160"/>
      <c r="BA42" s="160"/>
      <c r="BB42" s="160"/>
      <c r="BC42" s="160"/>
      <c r="BD42" s="160"/>
      <c r="BE42" s="160"/>
      <c r="BF42" s="160"/>
      <c r="BG42" s="160"/>
      <c r="BH42" s="160"/>
      <c r="BI42" s="160"/>
      <c r="BJ42" s="160"/>
      <c r="BK42" s="160"/>
      <c r="BL42" s="160"/>
      <c r="BM42" s="160"/>
    </row>
    <row r="43" spans="1:65" s="43" customFormat="1" x14ac:dyDescent="0.2">
      <c r="A43" s="76"/>
      <c r="B43" s="4"/>
      <c r="C43" s="3"/>
      <c r="D43" s="89">
        <f t="shared" si="17"/>
        <v>0</v>
      </c>
      <c r="E43" s="89"/>
      <c r="F43" s="89"/>
      <c r="G43" s="13"/>
      <c r="H43" s="7"/>
      <c r="I43" s="8"/>
      <c r="J43" s="7"/>
      <c r="K43" s="8"/>
      <c r="L43" s="78"/>
      <c r="M43" s="80"/>
      <c r="N43" s="7"/>
      <c r="O43" s="10"/>
      <c r="P43" s="87">
        <f t="shared" si="18"/>
        <v>0</v>
      </c>
      <c r="Q43" s="89">
        <f t="shared" si="19"/>
        <v>0</v>
      </c>
      <c r="R43" s="89">
        <f t="shared" si="20"/>
        <v>0</v>
      </c>
      <c r="S43" s="116" t="str">
        <f t="shared" si="21"/>
        <v>-</v>
      </c>
      <c r="T43" s="90" t="str">
        <f t="shared" si="14"/>
        <v/>
      </c>
      <c r="U43" s="90" t="str">
        <f t="shared" si="14"/>
        <v/>
      </c>
      <c r="V43" s="90" t="str">
        <f t="shared" si="14"/>
        <v/>
      </c>
      <c r="W43" s="90" t="str">
        <f t="shared" si="14"/>
        <v/>
      </c>
      <c r="X43" s="90" t="str">
        <f t="shared" si="14"/>
        <v/>
      </c>
      <c r="Y43" s="90" t="str">
        <f t="shared" si="14"/>
        <v/>
      </c>
      <c r="Z43" s="90" t="str">
        <f t="shared" si="14"/>
        <v/>
      </c>
      <c r="AA43" s="90" t="str">
        <f t="shared" si="14"/>
        <v/>
      </c>
      <c r="AB43" s="90" t="str">
        <f t="shared" si="14"/>
        <v/>
      </c>
      <c r="AC43" s="90" t="str">
        <f t="shared" si="14"/>
        <v/>
      </c>
      <c r="AD43" s="90" t="str">
        <f t="shared" si="15"/>
        <v/>
      </c>
      <c r="AE43" s="90" t="str">
        <f t="shared" si="15"/>
        <v/>
      </c>
      <c r="AF43" s="90" t="str">
        <f t="shared" si="15"/>
        <v/>
      </c>
      <c r="AG43" s="90" t="str">
        <f t="shared" si="15"/>
        <v/>
      </c>
      <c r="AH43" s="91" t="str">
        <f t="shared" si="15"/>
        <v/>
      </c>
      <c r="AI43" s="90" t="str">
        <f t="shared" si="15"/>
        <v/>
      </c>
      <c r="AJ43" s="90" t="str">
        <f t="shared" si="15"/>
        <v/>
      </c>
      <c r="AK43" s="90" t="str">
        <f t="shared" si="15"/>
        <v/>
      </c>
      <c r="AL43" s="90" t="str">
        <f t="shared" si="15"/>
        <v/>
      </c>
      <c r="AM43" s="90" t="str">
        <f t="shared" si="15"/>
        <v/>
      </c>
      <c r="AN43" s="90" t="str">
        <f t="shared" si="16"/>
        <v/>
      </c>
      <c r="AO43" s="90" t="str">
        <f t="shared" si="16"/>
        <v/>
      </c>
      <c r="AP43" s="90" t="str">
        <f t="shared" si="16"/>
        <v/>
      </c>
      <c r="AQ43" s="90" t="str">
        <f t="shared" si="16"/>
        <v/>
      </c>
      <c r="AR43" s="90" t="str">
        <f t="shared" si="16"/>
        <v/>
      </c>
      <c r="AS43" s="90" t="str">
        <f t="shared" si="16"/>
        <v/>
      </c>
      <c r="AT43" s="90" t="str">
        <f t="shared" si="16"/>
        <v/>
      </c>
      <c r="AU43" s="90" t="str">
        <f t="shared" si="16"/>
        <v/>
      </c>
      <c r="AV43" s="90" t="str">
        <f t="shared" si="16"/>
        <v/>
      </c>
      <c r="AW43" s="91" t="str">
        <f t="shared" si="16"/>
        <v/>
      </c>
      <c r="AY43" s="160"/>
      <c r="AZ43" s="160"/>
      <c r="BA43" s="160"/>
      <c r="BB43" s="160"/>
      <c r="BC43" s="160"/>
      <c r="BD43" s="160"/>
      <c r="BE43" s="160"/>
      <c r="BF43" s="160"/>
      <c r="BG43" s="160"/>
      <c r="BH43" s="160"/>
      <c r="BI43" s="160"/>
      <c r="BJ43" s="160"/>
      <c r="BK43" s="160"/>
      <c r="BL43" s="160"/>
      <c r="BM43" s="160"/>
    </row>
    <row r="44" spans="1:65" s="43" customFormat="1" x14ac:dyDescent="0.2">
      <c r="A44" s="76"/>
      <c r="B44" s="4"/>
      <c r="C44" s="3"/>
      <c r="D44" s="89">
        <f t="shared" si="17"/>
        <v>0</v>
      </c>
      <c r="E44" s="89"/>
      <c r="F44" s="89"/>
      <c r="G44" s="13"/>
      <c r="H44" s="7"/>
      <c r="I44" s="8"/>
      <c r="J44" s="7"/>
      <c r="K44" s="8"/>
      <c r="L44" s="78"/>
      <c r="M44" s="80"/>
      <c r="N44" s="7"/>
      <c r="O44" s="10"/>
      <c r="P44" s="87">
        <f t="shared" si="18"/>
        <v>0</v>
      </c>
      <c r="Q44" s="89">
        <f t="shared" si="19"/>
        <v>0</v>
      </c>
      <c r="R44" s="89">
        <f t="shared" si="20"/>
        <v>0</v>
      </c>
      <c r="S44" s="116" t="str">
        <f t="shared" si="21"/>
        <v>-</v>
      </c>
      <c r="T44" s="90" t="str">
        <f t="shared" si="14"/>
        <v/>
      </c>
      <c r="U44" s="90" t="str">
        <f t="shared" si="14"/>
        <v/>
      </c>
      <c r="V44" s="90" t="str">
        <f t="shared" si="14"/>
        <v/>
      </c>
      <c r="W44" s="90" t="str">
        <f t="shared" si="14"/>
        <v/>
      </c>
      <c r="X44" s="90" t="str">
        <f t="shared" si="14"/>
        <v/>
      </c>
      <c r="Y44" s="90" t="str">
        <f t="shared" si="14"/>
        <v/>
      </c>
      <c r="Z44" s="90" t="str">
        <f t="shared" si="14"/>
        <v/>
      </c>
      <c r="AA44" s="90" t="str">
        <f t="shared" si="14"/>
        <v/>
      </c>
      <c r="AB44" s="90" t="str">
        <f t="shared" si="14"/>
        <v/>
      </c>
      <c r="AC44" s="90" t="str">
        <f t="shared" si="14"/>
        <v/>
      </c>
      <c r="AD44" s="90" t="str">
        <f t="shared" si="15"/>
        <v/>
      </c>
      <c r="AE44" s="90" t="str">
        <f t="shared" si="15"/>
        <v/>
      </c>
      <c r="AF44" s="90" t="str">
        <f t="shared" si="15"/>
        <v/>
      </c>
      <c r="AG44" s="90" t="str">
        <f t="shared" si="15"/>
        <v/>
      </c>
      <c r="AH44" s="91" t="str">
        <f t="shared" si="15"/>
        <v/>
      </c>
      <c r="AI44" s="90" t="str">
        <f t="shared" si="15"/>
        <v/>
      </c>
      <c r="AJ44" s="90" t="str">
        <f t="shared" si="15"/>
        <v/>
      </c>
      <c r="AK44" s="90" t="str">
        <f t="shared" si="15"/>
        <v/>
      </c>
      <c r="AL44" s="90" t="str">
        <f t="shared" si="15"/>
        <v/>
      </c>
      <c r="AM44" s="90" t="str">
        <f t="shared" si="15"/>
        <v/>
      </c>
      <c r="AN44" s="90" t="str">
        <f t="shared" si="16"/>
        <v/>
      </c>
      <c r="AO44" s="90" t="str">
        <f t="shared" si="16"/>
        <v/>
      </c>
      <c r="AP44" s="90" t="str">
        <f t="shared" si="16"/>
        <v/>
      </c>
      <c r="AQ44" s="90" t="str">
        <f t="shared" si="16"/>
        <v/>
      </c>
      <c r="AR44" s="90" t="str">
        <f t="shared" si="16"/>
        <v/>
      </c>
      <c r="AS44" s="90" t="str">
        <f t="shared" si="16"/>
        <v/>
      </c>
      <c r="AT44" s="90" t="str">
        <f t="shared" si="16"/>
        <v/>
      </c>
      <c r="AU44" s="90" t="str">
        <f t="shared" si="16"/>
        <v/>
      </c>
      <c r="AV44" s="90" t="str">
        <f t="shared" si="16"/>
        <v/>
      </c>
      <c r="AW44" s="91" t="str">
        <f t="shared" si="16"/>
        <v/>
      </c>
      <c r="AY44" s="160"/>
      <c r="AZ44" s="160"/>
      <c r="BA44" s="160"/>
      <c r="BB44" s="160"/>
      <c r="BC44" s="160"/>
      <c r="BD44" s="160"/>
      <c r="BE44" s="160"/>
      <c r="BF44" s="160"/>
      <c r="BG44" s="160"/>
      <c r="BH44" s="160"/>
      <c r="BI44" s="160"/>
      <c r="BJ44" s="160"/>
      <c r="BK44" s="160"/>
      <c r="BL44" s="160"/>
      <c r="BM44" s="160"/>
    </row>
    <row r="45" spans="1:65" s="43" customFormat="1" x14ac:dyDescent="0.2">
      <c r="A45" s="76"/>
      <c r="B45" s="4"/>
      <c r="C45" s="3"/>
      <c r="D45" s="89">
        <f t="shared" si="17"/>
        <v>0</v>
      </c>
      <c r="E45" s="89"/>
      <c r="F45" s="89"/>
      <c r="G45" s="13"/>
      <c r="H45" s="7"/>
      <c r="I45" s="8"/>
      <c r="J45" s="7"/>
      <c r="K45" s="8"/>
      <c r="L45" s="78"/>
      <c r="M45" s="80"/>
      <c r="N45" s="7"/>
      <c r="O45" s="10"/>
      <c r="P45" s="87">
        <f t="shared" si="18"/>
        <v>0</v>
      </c>
      <c r="Q45" s="89">
        <f t="shared" si="19"/>
        <v>0</v>
      </c>
      <c r="R45" s="89">
        <f t="shared" si="20"/>
        <v>0</v>
      </c>
      <c r="S45" s="116" t="str">
        <f t="shared" si="21"/>
        <v>-</v>
      </c>
      <c r="T45" s="90" t="str">
        <f t="shared" si="14"/>
        <v/>
      </c>
      <c r="U45" s="90" t="str">
        <f t="shared" si="14"/>
        <v/>
      </c>
      <c r="V45" s="90" t="str">
        <f t="shared" si="14"/>
        <v/>
      </c>
      <c r="W45" s="90" t="str">
        <f t="shared" si="14"/>
        <v/>
      </c>
      <c r="X45" s="90" t="str">
        <f t="shared" si="14"/>
        <v/>
      </c>
      <c r="Y45" s="90" t="str">
        <f t="shared" si="14"/>
        <v/>
      </c>
      <c r="Z45" s="90" t="str">
        <f t="shared" si="14"/>
        <v/>
      </c>
      <c r="AA45" s="90" t="str">
        <f t="shared" si="14"/>
        <v/>
      </c>
      <c r="AB45" s="90" t="str">
        <f t="shared" si="14"/>
        <v/>
      </c>
      <c r="AC45" s="90" t="str">
        <f t="shared" si="14"/>
        <v/>
      </c>
      <c r="AD45" s="90" t="str">
        <f t="shared" si="15"/>
        <v/>
      </c>
      <c r="AE45" s="90" t="str">
        <f t="shared" si="15"/>
        <v/>
      </c>
      <c r="AF45" s="90" t="str">
        <f t="shared" si="15"/>
        <v/>
      </c>
      <c r="AG45" s="90" t="str">
        <f t="shared" si="15"/>
        <v/>
      </c>
      <c r="AH45" s="91" t="str">
        <f t="shared" si="15"/>
        <v/>
      </c>
      <c r="AI45" s="90" t="str">
        <f t="shared" si="15"/>
        <v/>
      </c>
      <c r="AJ45" s="90" t="str">
        <f t="shared" si="15"/>
        <v/>
      </c>
      <c r="AK45" s="90" t="str">
        <f t="shared" si="15"/>
        <v/>
      </c>
      <c r="AL45" s="90" t="str">
        <f t="shared" si="15"/>
        <v/>
      </c>
      <c r="AM45" s="90" t="str">
        <f t="shared" si="15"/>
        <v/>
      </c>
      <c r="AN45" s="90" t="str">
        <f t="shared" si="16"/>
        <v/>
      </c>
      <c r="AO45" s="90" t="str">
        <f t="shared" si="16"/>
        <v/>
      </c>
      <c r="AP45" s="90" t="str">
        <f t="shared" si="16"/>
        <v/>
      </c>
      <c r="AQ45" s="90" t="str">
        <f t="shared" si="16"/>
        <v/>
      </c>
      <c r="AR45" s="90" t="str">
        <f t="shared" si="16"/>
        <v/>
      </c>
      <c r="AS45" s="90" t="str">
        <f t="shared" si="16"/>
        <v/>
      </c>
      <c r="AT45" s="90" t="str">
        <f t="shared" si="16"/>
        <v/>
      </c>
      <c r="AU45" s="90" t="str">
        <f t="shared" si="16"/>
        <v/>
      </c>
      <c r="AV45" s="90" t="str">
        <f t="shared" si="16"/>
        <v/>
      </c>
      <c r="AW45" s="91" t="str">
        <f t="shared" si="16"/>
        <v/>
      </c>
      <c r="AY45" s="160"/>
      <c r="AZ45" s="160"/>
      <c r="BA45" s="160"/>
      <c r="BB45" s="160"/>
      <c r="BC45" s="160"/>
      <c r="BD45" s="160"/>
      <c r="BE45" s="160"/>
      <c r="BF45" s="160"/>
      <c r="BG45" s="160"/>
      <c r="BH45" s="160"/>
      <c r="BI45" s="160"/>
      <c r="BJ45" s="160"/>
      <c r="BK45" s="160"/>
      <c r="BL45" s="160"/>
      <c r="BM45" s="160"/>
    </row>
    <row r="46" spans="1:65" s="43" customFormat="1" x14ac:dyDescent="0.2">
      <c r="A46" s="76"/>
      <c r="B46" s="4"/>
      <c r="C46" s="3"/>
      <c r="D46" s="89">
        <f t="shared" si="17"/>
        <v>0</v>
      </c>
      <c r="E46" s="89"/>
      <c r="F46" s="89"/>
      <c r="G46" s="13"/>
      <c r="H46" s="7"/>
      <c r="I46" s="8"/>
      <c r="J46" s="7"/>
      <c r="K46" s="8"/>
      <c r="L46" s="78"/>
      <c r="M46" s="80"/>
      <c r="N46" s="7"/>
      <c r="O46" s="10"/>
      <c r="P46" s="87">
        <f t="shared" si="18"/>
        <v>0</v>
      </c>
      <c r="Q46" s="89">
        <f t="shared" si="19"/>
        <v>0</v>
      </c>
      <c r="R46" s="89">
        <f t="shared" si="20"/>
        <v>0</v>
      </c>
      <c r="S46" s="116" t="str">
        <f t="shared" si="21"/>
        <v>-</v>
      </c>
      <c r="T46" s="90" t="str">
        <f t="shared" si="14"/>
        <v/>
      </c>
      <c r="U46" s="90" t="str">
        <f t="shared" si="14"/>
        <v/>
      </c>
      <c r="V46" s="90" t="str">
        <f t="shared" si="14"/>
        <v/>
      </c>
      <c r="W46" s="90" t="str">
        <f t="shared" si="14"/>
        <v/>
      </c>
      <c r="X46" s="90" t="str">
        <f t="shared" si="14"/>
        <v/>
      </c>
      <c r="Y46" s="90" t="str">
        <f t="shared" si="14"/>
        <v/>
      </c>
      <c r="Z46" s="90" t="str">
        <f t="shared" si="14"/>
        <v/>
      </c>
      <c r="AA46" s="90" t="str">
        <f t="shared" si="14"/>
        <v/>
      </c>
      <c r="AB46" s="90" t="str">
        <f t="shared" si="14"/>
        <v/>
      </c>
      <c r="AC46" s="90" t="str">
        <f t="shared" si="14"/>
        <v/>
      </c>
      <c r="AD46" s="90" t="str">
        <f t="shared" si="15"/>
        <v/>
      </c>
      <c r="AE46" s="90" t="str">
        <f t="shared" si="15"/>
        <v/>
      </c>
      <c r="AF46" s="90" t="str">
        <f t="shared" si="15"/>
        <v/>
      </c>
      <c r="AG46" s="90" t="str">
        <f t="shared" si="15"/>
        <v/>
      </c>
      <c r="AH46" s="91" t="str">
        <f t="shared" si="15"/>
        <v/>
      </c>
      <c r="AI46" s="90" t="str">
        <f t="shared" si="15"/>
        <v/>
      </c>
      <c r="AJ46" s="90" t="str">
        <f t="shared" si="15"/>
        <v/>
      </c>
      <c r="AK46" s="90" t="str">
        <f t="shared" si="15"/>
        <v/>
      </c>
      <c r="AL46" s="90" t="str">
        <f t="shared" si="15"/>
        <v/>
      </c>
      <c r="AM46" s="90" t="str">
        <f t="shared" si="15"/>
        <v/>
      </c>
      <c r="AN46" s="90" t="str">
        <f t="shared" si="16"/>
        <v/>
      </c>
      <c r="AO46" s="90" t="str">
        <f t="shared" si="16"/>
        <v/>
      </c>
      <c r="AP46" s="90" t="str">
        <f t="shared" si="16"/>
        <v/>
      </c>
      <c r="AQ46" s="90" t="str">
        <f t="shared" si="16"/>
        <v/>
      </c>
      <c r="AR46" s="90" t="str">
        <f t="shared" si="16"/>
        <v/>
      </c>
      <c r="AS46" s="90" t="str">
        <f t="shared" si="16"/>
        <v/>
      </c>
      <c r="AT46" s="90" t="str">
        <f t="shared" si="16"/>
        <v/>
      </c>
      <c r="AU46" s="90" t="str">
        <f t="shared" si="16"/>
        <v/>
      </c>
      <c r="AV46" s="90" t="str">
        <f t="shared" si="16"/>
        <v/>
      </c>
      <c r="AW46" s="91" t="str">
        <f t="shared" si="16"/>
        <v/>
      </c>
      <c r="AY46" s="160"/>
      <c r="AZ46" s="160"/>
      <c r="BA46" s="160"/>
      <c r="BB46" s="160"/>
      <c r="BC46" s="160"/>
      <c r="BD46" s="160"/>
      <c r="BE46" s="160"/>
      <c r="BF46" s="160"/>
      <c r="BG46" s="160"/>
      <c r="BH46" s="160"/>
      <c r="BI46" s="160"/>
      <c r="BJ46" s="160"/>
      <c r="BK46" s="160"/>
      <c r="BL46" s="160"/>
      <c r="BM46" s="160"/>
    </row>
    <row r="47" spans="1:65" s="43" customFormat="1" x14ac:dyDescent="0.2">
      <c r="A47" s="76"/>
      <c r="B47" s="4"/>
      <c r="C47" s="3"/>
      <c r="D47" s="89">
        <f t="shared" si="17"/>
        <v>0</v>
      </c>
      <c r="E47" s="89"/>
      <c r="F47" s="89"/>
      <c r="G47" s="13"/>
      <c r="H47" s="7"/>
      <c r="I47" s="8"/>
      <c r="J47" s="7"/>
      <c r="K47" s="8"/>
      <c r="L47" s="78"/>
      <c r="M47" s="80"/>
      <c r="N47" s="7"/>
      <c r="O47" s="10"/>
      <c r="P47" s="87">
        <f t="shared" si="18"/>
        <v>0</v>
      </c>
      <c r="Q47" s="89">
        <f t="shared" si="19"/>
        <v>0</v>
      </c>
      <c r="R47" s="89">
        <f t="shared" si="20"/>
        <v>0</v>
      </c>
      <c r="S47" s="116" t="str">
        <f t="shared" si="21"/>
        <v>-</v>
      </c>
      <c r="T47" s="90" t="str">
        <f t="shared" si="14"/>
        <v/>
      </c>
      <c r="U47" s="90" t="str">
        <f t="shared" si="14"/>
        <v/>
      </c>
      <c r="V47" s="90" t="str">
        <f t="shared" si="14"/>
        <v/>
      </c>
      <c r="W47" s="90" t="str">
        <f t="shared" si="14"/>
        <v/>
      </c>
      <c r="X47" s="90" t="str">
        <f t="shared" si="14"/>
        <v/>
      </c>
      <c r="Y47" s="90" t="str">
        <f t="shared" si="14"/>
        <v/>
      </c>
      <c r="Z47" s="90" t="str">
        <f t="shared" si="14"/>
        <v/>
      </c>
      <c r="AA47" s="90" t="str">
        <f t="shared" si="14"/>
        <v/>
      </c>
      <c r="AB47" s="90" t="str">
        <f t="shared" si="14"/>
        <v/>
      </c>
      <c r="AC47" s="90" t="str">
        <f t="shared" si="14"/>
        <v/>
      </c>
      <c r="AD47" s="90" t="str">
        <f t="shared" si="15"/>
        <v/>
      </c>
      <c r="AE47" s="90" t="str">
        <f t="shared" si="15"/>
        <v/>
      </c>
      <c r="AF47" s="90" t="str">
        <f t="shared" si="15"/>
        <v/>
      </c>
      <c r="AG47" s="90" t="str">
        <f t="shared" si="15"/>
        <v/>
      </c>
      <c r="AH47" s="91" t="str">
        <f t="shared" si="15"/>
        <v/>
      </c>
      <c r="AI47" s="90" t="str">
        <f t="shared" si="15"/>
        <v/>
      </c>
      <c r="AJ47" s="90" t="str">
        <f t="shared" si="15"/>
        <v/>
      </c>
      <c r="AK47" s="90" t="str">
        <f t="shared" si="15"/>
        <v/>
      </c>
      <c r="AL47" s="90" t="str">
        <f t="shared" si="15"/>
        <v/>
      </c>
      <c r="AM47" s="90" t="str">
        <f t="shared" si="15"/>
        <v/>
      </c>
      <c r="AN47" s="90" t="str">
        <f t="shared" si="16"/>
        <v/>
      </c>
      <c r="AO47" s="90" t="str">
        <f t="shared" si="16"/>
        <v/>
      </c>
      <c r="AP47" s="90" t="str">
        <f t="shared" si="16"/>
        <v/>
      </c>
      <c r="AQ47" s="90" t="str">
        <f t="shared" si="16"/>
        <v/>
      </c>
      <c r="AR47" s="90" t="str">
        <f t="shared" si="16"/>
        <v/>
      </c>
      <c r="AS47" s="90" t="str">
        <f t="shared" si="16"/>
        <v/>
      </c>
      <c r="AT47" s="90" t="str">
        <f t="shared" si="16"/>
        <v/>
      </c>
      <c r="AU47" s="90" t="str">
        <f t="shared" si="16"/>
        <v/>
      </c>
      <c r="AV47" s="90" t="str">
        <f t="shared" si="16"/>
        <v/>
      </c>
      <c r="AW47" s="91" t="str">
        <f t="shared" si="16"/>
        <v/>
      </c>
      <c r="AY47" s="160"/>
      <c r="AZ47" s="160"/>
      <c r="BA47" s="160"/>
      <c r="BB47" s="160"/>
      <c r="BC47" s="160"/>
      <c r="BD47" s="160"/>
      <c r="BE47" s="160"/>
      <c r="BF47" s="160"/>
      <c r="BG47" s="160"/>
      <c r="BH47" s="160"/>
      <c r="BI47" s="160"/>
      <c r="BJ47" s="160"/>
      <c r="BK47" s="160"/>
      <c r="BL47" s="160"/>
      <c r="BM47" s="160"/>
    </row>
    <row r="48" spans="1:65" s="43" customFormat="1" x14ac:dyDescent="0.2">
      <c r="A48" s="76"/>
      <c r="B48" s="4"/>
      <c r="C48" s="3"/>
      <c r="D48" s="89">
        <f t="shared" si="17"/>
        <v>0</v>
      </c>
      <c r="E48" s="89"/>
      <c r="F48" s="89"/>
      <c r="G48" s="13"/>
      <c r="H48" s="7"/>
      <c r="I48" s="8"/>
      <c r="J48" s="7"/>
      <c r="K48" s="8"/>
      <c r="L48" s="78"/>
      <c r="M48" s="80"/>
      <c r="N48" s="7"/>
      <c r="O48" s="10"/>
      <c r="P48" s="87">
        <f t="shared" si="18"/>
        <v>0</v>
      </c>
      <c r="Q48" s="89">
        <f t="shared" si="19"/>
        <v>0</v>
      </c>
      <c r="R48" s="89">
        <f t="shared" si="20"/>
        <v>0</v>
      </c>
      <c r="S48" s="116" t="str">
        <f t="shared" si="21"/>
        <v>-</v>
      </c>
      <c r="T48" s="90" t="str">
        <f t="shared" si="14"/>
        <v/>
      </c>
      <c r="U48" s="90" t="str">
        <f t="shared" si="14"/>
        <v/>
      </c>
      <c r="V48" s="90" t="str">
        <f t="shared" si="14"/>
        <v/>
      </c>
      <c r="W48" s="90" t="str">
        <f t="shared" si="14"/>
        <v/>
      </c>
      <c r="X48" s="90" t="str">
        <f t="shared" si="14"/>
        <v/>
      </c>
      <c r="Y48" s="90" t="str">
        <f t="shared" si="14"/>
        <v/>
      </c>
      <c r="Z48" s="90" t="str">
        <f t="shared" si="14"/>
        <v/>
      </c>
      <c r="AA48" s="90" t="str">
        <f t="shared" si="14"/>
        <v/>
      </c>
      <c r="AB48" s="90" t="str">
        <f t="shared" si="14"/>
        <v/>
      </c>
      <c r="AC48" s="90" t="str">
        <f t="shared" si="14"/>
        <v/>
      </c>
      <c r="AD48" s="90" t="str">
        <f t="shared" si="15"/>
        <v/>
      </c>
      <c r="AE48" s="90" t="str">
        <f t="shared" si="15"/>
        <v/>
      </c>
      <c r="AF48" s="90" t="str">
        <f t="shared" si="15"/>
        <v/>
      </c>
      <c r="AG48" s="90" t="str">
        <f t="shared" si="15"/>
        <v/>
      </c>
      <c r="AH48" s="91" t="str">
        <f t="shared" si="15"/>
        <v/>
      </c>
      <c r="AI48" s="90" t="str">
        <f t="shared" si="15"/>
        <v/>
      </c>
      <c r="AJ48" s="90" t="str">
        <f t="shared" si="15"/>
        <v/>
      </c>
      <c r="AK48" s="90" t="str">
        <f t="shared" si="15"/>
        <v/>
      </c>
      <c r="AL48" s="90" t="str">
        <f t="shared" si="15"/>
        <v/>
      </c>
      <c r="AM48" s="90" t="str">
        <f t="shared" si="15"/>
        <v/>
      </c>
      <c r="AN48" s="90" t="str">
        <f t="shared" si="16"/>
        <v/>
      </c>
      <c r="AO48" s="90" t="str">
        <f t="shared" si="16"/>
        <v/>
      </c>
      <c r="AP48" s="90" t="str">
        <f t="shared" si="16"/>
        <v/>
      </c>
      <c r="AQ48" s="90" t="str">
        <f t="shared" si="16"/>
        <v/>
      </c>
      <c r="AR48" s="90" t="str">
        <f t="shared" si="16"/>
        <v/>
      </c>
      <c r="AS48" s="90" t="str">
        <f t="shared" si="16"/>
        <v/>
      </c>
      <c r="AT48" s="90" t="str">
        <f t="shared" si="16"/>
        <v/>
      </c>
      <c r="AU48" s="90" t="str">
        <f t="shared" si="16"/>
        <v/>
      </c>
      <c r="AV48" s="90" t="str">
        <f t="shared" si="16"/>
        <v/>
      </c>
      <c r="AW48" s="91" t="str">
        <f t="shared" si="16"/>
        <v/>
      </c>
      <c r="AY48" s="160"/>
      <c r="AZ48" s="160"/>
      <c r="BA48" s="160"/>
      <c r="BB48" s="160"/>
      <c r="BC48" s="160"/>
      <c r="BD48" s="160"/>
      <c r="BE48" s="160"/>
      <c r="BF48" s="160"/>
      <c r="BG48" s="160"/>
      <c r="BH48" s="160"/>
      <c r="BI48" s="160"/>
      <c r="BJ48" s="160"/>
      <c r="BK48" s="160"/>
      <c r="BL48" s="160"/>
      <c r="BM48" s="160"/>
    </row>
    <row r="49" spans="1:65" s="43" customFormat="1" x14ac:dyDescent="0.2">
      <c r="A49" s="76"/>
      <c r="B49" s="4"/>
      <c r="C49" s="3"/>
      <c r="D49" s="89">
        <f t="shared" si="17"/>
        <v>0</v>
      </c>
      <c r="E49" s="89"/>
      <c r="F49" s="89"/>
      <c r="G49" s="13"/>
      <c r="H49" s="7"/>
      <c r="I49" s="8"/>
      <c r="J49" s="7"/>
      <c r="K49" s="8"/>
      <c r="L49" s="78"/>
      <c r="M49" s="80"/>
      <c r="N49" s="7"/>
      <c r="O49" s="10"/>
      <c r="P49" s="87">
        <f t="shared" si="18"/>
        <v>0</v>
      </c>
      <c r="Q49" s="89">
        <f t="shared" si="19"/>
        <v>0</v>
      </c>
      <c r="R49" s="89">
        <f t="shared" si="20"/>
        <v>0</v>
      </c>
      <c r="S49" s="116" t="str">
        <f t="shared" si="21"/>
        <v>-</v>
      </c>
      <c r="T49" s="90" t="str">
        <f t="shared" ref="T49:AC58" si="22">IF($C49=T$307,$D49,"")</f>
        <v/>
      </c>
      <c r="U49" s="90" t="str">
        <f t="shared" si="22"/>
        <v/>
      </c>
      <c r="V49" s="90" t="str">
        <f t="shared" si="22"/>
        <v/>
      </c>
      <c r="W49" s="90" t="str">
        <f t="shared" si="22"/>
        <v/>
      </c>
      <c r="X49" s="90" t="str">
        <f t="shared" si="22"/>
        <v/>
      </c>
      <c r="Y49" s="90" t="str">
        <f t="shared" si="22"/>
        <v/>
      </c>
      <c r="Z49" s="90" t="str">
        <f t="shared" si="22"/>
        <v/>
      </c>
      <c r="AA49" s="90" t="str">
        <f t="shared" si="22"/>
        <v/>
      </c>
      <c r="AB49" s="90" t="str">
        <f t="shared" si="22"/>
        <v/>
      </c>
      <c r="AC49" s="90" t="str">
        <f t="shared" si="22"/>
        <v/>
      </c>
      <c r="AD49" s="90" t="str">
        <f t="shared" ref="AD49:AM58" si="23">IF($C49=AD$307,$D49,"")</f>
        <v/>
      </c>
      <c r="AE49" s="90" t="str">
        <f t="shared" si="23"/>
        <v/>
      </c>
      <c r="AF49" s="90" t="str">
        <f t="shared" si="23"/>
        <v/>
      </c>
      <c r="AG49" s="90" t="str">
        <f t="shared" si="23"/>
        <v/>
      </c>
      <c r="AH49" s="91" t="str">
        <f t="shared" si="23"/>
        <v/>
      </c>
      <c r="AI49" s="90" t="str">
        <f t="shared" si="23"/>
        <v/>
      </c>
      <c r="AJ49" s="90" t="str">
        <f t="shared" si="23"/>
        <v/>
      </c>
      <c r="AK49" s="90" t="str">
        <f t="shared" si="23"/>
        <v/>
      </c>
      <c r="AL49" s="90" t="str">
        <f t="shared" si="23"/>
        <v/>
      </c>
      <c r="AM49" s="90" t="str">
        <f t="shared" si="23"/>
        <v/>
      </c>
      <c r="AN49" s="90" t="str">
        <f t="shared" ref="AN49:AW58" si="24">IF($C49=AN$307,$D49,"")</f>
        <v/>
      </c>
      <c r="AO49" s="90" t="str">
        <f t="shared" si="24"/>
        <v/>
      </c>
      <c r="AP49" s="90" t="str">
        <f t="shared" si="24"/>
        <v/>
      </c>
      <c r="AQ49" s="90" t="str">
        <f t="shared" si="24"/>
        <v/>
      </c>
      <c r="AR49" s="90" t="str">
        <f t="shared" si="24"/>
        <v/>
      </c>
      <c r="AS49" s="90" t="str">
        <f t="shared" si="24"/>
        <v/>
      </c>
      <c r="AT49" s="90" t="str">
        <f t="shared" si="24"/>
        <v/>
      </c>
      <c r="AU49" s="90" t="str">
        <f t="shared" si="24"/>
        <v/>
      </c>
      <c r="AV49" s="90" t="str">
        <f t="shared" si="24"/>
        <v/>
      </c>
      <c r="AW49" s="91" t="str">
        <f t="shared" si="24"/>
        <v/>
      </c>
      <c r="AY49" s="160"/>
      <c r="AZ49" s="160"/>
      <c r="BA49" s="160"/>
      <c r="BB49" s="160"/>
      <c r="BC49" s="160"/>
      <c r="BD49" s="160"/>
      <c r="BE49" s="160"/>
      <c r="BF49" s="160"/>
      <c r="BG49" s="160"/>
      <c r="BH49" s="160"/>
      <c r="BI49" s="160"/>
      <c r="BJ49" s="160"/>
      <c r="BK49" s="160"/>
      <c r="BL49" s="160"/>
      <c r="BM49" s="160"/>
    </row>
    <row r="50" spans="1:65" s="43" customFormat="1" x14ac:dyDescent="0.2">
      <c r="A50" s="76"/>
      <c r="B50" s="4"/>
      <c r="C50" s="3"/>
      <c r="D50" s="89">
        <f t="shared" si="17"/>
        <v>0</v>
      </c>
      <c r="E50" s="89"/>
      <c r="F50" s="89"/>
      <c r="G50" s="13"/>
      <c r="H50" s="7"/>
      <c r="I50" s="8"/>
      <c r="J50" s="7"/>
      <c r="K50" s="8"/>
      <c r="L50" s="78"/>
      <c r="M50" s="80"/>
      <c r="N50" s="7"/>
      <c r="O50" s="10"/>
      <c r="P50" s="87">
        <f t="shared" si="18"/>
        <v>0</v>
      </c>
      <c r="Q50" s="89">
        <f t="shared" si="19"/>
        <v>0</v>
      </c>
      <c r="R50" s="89">
        <f t="shared" si="20"/>
        <v>0</v>
      </c>
      <c r="S50" s="116" t="str">
        <f t="shared" si="21"/>
        <v>-</v>
      </c>
      <c r="T50" s="90" t="str">
        <f t="shared" si="22"/>
        <v/>
      </c>
      <c r="U50" s="90" t="str">
        <f t="shared" si="22"/>
        <v/>
      </c>
      <c r="V50" s="90" t="str">
        <f t="shared" si="22"/>
        <v/>
      </c>
      <c r="W50" s="90" t="str">
        <f t="shared" si="22"/>
        <v/>
      </c>
      <c r="X50" s="90" t="str">
        <f t="shared" si="22"/>
        <v/>
      </c>
      <c r="Y50" s="90" t="str">
        <f t="shared" si="22"/>
        <v/>
      </c>
      <c r="Z50" s="90" t="str">
        <f t="shared" si="22"/>
        <v/>
      </c>
      <c r="AA50" s="90" t="str">
        <f t="shared" si="22"/>
        <v/>
      </c>
      <c r="AB50" s="90" t="str">
        <f t="shared" si="22"/>
        <v/>
      </c>
      <c r="AC50" s="90" t="str">
        <f t="shared" si="22"/>
        <v/>
      </c>
      <c r="AD50" s="90" t="str">
        <f t="shared" si="23"/>
        <v/>
      </c>
      <c r="AE50" s="90" t="str">
        <f t="shared" si="23"/>
        <v/>
      </c>
      <c r="AF50" s="90" t="str">
        <f t="shared" si="23"/>
        <v/>
      </c>
      <c r="AG50" s="90" t="str">
        <f t="shared" si="23"/>
        <v/>
      </c>
      <c r="AH50" s="91" t="str">
        <f t="shared" si="23"/>
        <v/>
      </c>
      <c r="AI50" s="90" t="str">
        <f t="shared" si="23"/>
        <v/>
      </c>
      <c r="AJ50" s="90" t="str">
        <f t="shared" si="23"/>
        <v/>
      </c>
      <c r="AK50" s="90" t="str">
        <f t="shared" si="23"/>
        <v/>
      </c>
      <c r="AL50" s="90" t="str">
        <f t="shared" si="23"/>
        <v/>
      </c>
      <c r="AM50" s="90" t="str">
        <f t="shared" si="23"/>
        <v/>
      </c>
      <c r="AN50" s="90" t="str">
        <f t="shared" si="24"/>
        <v/>
      </c>
      <c r="AO50" s="90" t="str">
        <f t="shared" si="24"/>
        <v/>
      </c>
      <c r="AP50" s="90" t="str">
        <f t="shared" si="24"/>
        <v/>
      </c>
      <c r="AQ50" s="90" t="str">
        <f t="shared" si="24"/>
        <v/>
      </c>
      <c r="AR50" s="90" t="str">
        <f t="shared" si="24"/>
        <v/>
      </c>
      <c r="AS50" s="90" t="str">
        <f t="shared" si="24"/>
        <v/>
      </c>
      <c r="AT50" s="90" t="str">
        <f t="shared" si="24"/>
        <v/>
      </c>
      <c r="AU50" s="90" t="str">
        <f t="shared" si="24"/>
        <v/>
      </c>
      <c r="AV50" s="90" t="str">
        <f t="shared" si="24"/>
        <v/>
      </c>
      <c r="AW50" s="91" t="str">
        <f t="shared" si="24"/>
        <v/>
      </c>
      <c r="AY50" s="160"/>
      <c r="AZ50" s="160"/>
      <c r="BA50" s="160"/>
      <c r="BB50" s="160"/>
      <c r="BC50" s="160"/>
      <c r="BD50" s="160"/>
      <c r="BE50" s="160"/>
      <c r="BF50" s="160"/>
      <c r="BG50" s="160"/>
      <c r="BH50" s="160"/>
      <c r="BI50" s="160"/>
      <c r="BJ50" s="160"/>
      <c r="BK50" s="160"/>
      <c r="BL50" s="160"/>
      <c r="BM50" s="160"/>
    </row>
    <row r="51" spans="1:65" s="43" customFormat="1" x14ac:dyDescent="0.2">
      <c r="A51" s="76"/>
      <c r="B51" s="4"/>
      <c r="C51" s="3"/>
      <c r="D51" s="89">
        <f t="shared" si="17"/>
        <v>0</v>
      </c>
      <c r="E51" s="89"/>
      <c r="F51" s="89"/>
      <c r="G51" s="13"/>
      <c r="H51" s="7"/>
      <c r="I51" s="8"/>
      <c r="J51" s="7"/>
      <c r="K51" s="8"/>
      <c r="L51" s="78"/>
      <c r="M51" s="80"/>
      <c r="N51" s="7"/>
      <c r="O51" s="10"/>
      <c r="P51" s="87">
        <f t="shared" si="18"/>
        <v>0</v>
      </c>
      <c r="Q51" s="89">
        <f t="shared" si="19"/>
        <v>0</v>
      </c>
      <c r="R51" s="89">
        <f t="shared" si="20"/>
        <v>0</v>
      </c>
      <c r="S51" s="116" t="str">
        <f t="shared" si="21"/>
        <v>-</v>
      </c>
      <c r="T51" s="90" t="str">
        <f t="shared" si="22"/>
        <v/>
      </c>
      <c r="U51" s="90" t="str">
        <f t="shared" si="22"/>
        <v/>
      </c>
      <c r="V51" s="90" t="str">
        <f t="shared" si="22"/>
        <v/>
      </c>
      <c r="W51" s="90" t="str">
        <f t="shared" si="22"/>
        <v/>
      </c>
      <c r="X51" s="90" t="str">
        <f t="shared" si="22"/>
        <v/>
      </c>
      <c r="Y51" s="90" t="str">
        <f t="shared" si="22"/>
        <v/>
      </c>
      <c r="Z51" s="90" t="str">
        <f t="shared" si="22"/>
        <v/>
      </c>
      <c r="AA51" s="90" t="str">
        <f t="shared" si="22"/>
        <v/>
      </c>
      <c r="AB51" s="90" t="str">
        <f t="shared" si="22"/>
        <v/>
      </c>
      <c r="AC51" s="90" t="str">
        <f t="shared" si="22"/>
        <v/>
      </c>
      <c r="AD51" s="90" t="str">
        <f t="shared" si="23"/>
        <v/>
      </c>
      <c r="AE51" s="90" t="str">
        <f t="shared" si="23"/>
        <v/>
      </c>
      <c r="AF51" s="90" t="str">
        <f t="shared" si="23"/>
        <v/>
      </c>
      <c r="AG51" s="90" t="str">
        <f t="shared" si="23"/>
        <v/>
      </c>
      <c r="AH51" s="91" t="str">
        <f t="shared" si="23"/>
        <v/>
      </c>
      <c r="AI51" s="90" t="str">
        <f t="shared" si="23"/>
        <v/>
      </c>
      <c r="AJ51" s="90" t="str">
        <f t="shared" si="23"/>
        <v/>
      </c>
      <c r="AK51" s="90" t="str">
        <f t="shared" si="23"/>
        <v/>
      </c>
      <c r="AL51" s="90" t="str">
        <f t="shared" si="23"/>
        <v/>
      </c>
      <c r="AM51" s="90" t="str">
        <f t="shared" si="23"/>
        <v/>
      </c>
      <c r="AN51" s="90" t="str">
        <f t="shared" si="24"/>
        <v/>
      </c>
      <c r="AO51" s="90" t="str">
        <f t="shared" si="24"/>
        <v/>
      </c>
      <c r="AP51" s="90" t="str">
        <f t="shared" si="24"/>
        <v/>
      </c>
      <c r="AQ51" s="90" t="str">
        <f t="shared" si="24"/>
        <v/>
      </c>
      <c r="AR51" s="90" t="str">
        <f t="shared" si="24"/>
        <v/>
      </c>
      <c r="AS51" s="90" t="str">
        <f t="shared" si="24"/>
        <v/>
      </c>
      <c r="AT51" s="90" t="str">
        <f t="shared" si="24"/>
        <v/>
      </c>
      <c r="AU51" s="90" t="str">
        <f t="shared" si="24"/>
        <v/>
      </c>
      <c r="AV51" s="90" t="str">
        <f t="shared" si="24"/>
        <v/>
      </c>
      <c r="AW51" s="91" t="str">
        <f t="shared" si="24"/>
        <v/>
      </c>
      <c r="AY51" s="160"/>
      <c r="AZ51" s="160"/>
      <c r="BA51" s="160"/>
      <c r="BB51" s="160"/>
      <c r="BC51" s="160"/>
      <c r="BD51" s="160"/>
      <c r="BE51" s="160"/>
      <c r="BF51" s="160"/>
      <c r="BG51" s="160"/>
      <c r="BH51" s="160"/>
      <c r="BI51" s="160"/>
      <c r="BJ51" s="160"/>
      <c r="BK51" s="160"/>
      <c r="BL51" s="160"/>
      <c r="BM51" s="160"/>
    </row>
    <row r="52" spans="1:65" s="43" customFormat="1" x14ac:dyDescent="0.2">
      <c r="A52" s="76"/>
      <c r="B52" s="4"/>
      <c r="C52" s="3"/>
      <c r="D52" s="89">
        <f t="shared" si="17"/>
        <v>0</v>
      </c>
      <c r="E52" s="89"/>
      <c r="F52" s="89"/>
      <c r="G52" s="13"/>
      <c r="H52" s="7"/>
      <c r="I52" s="8"/>
      <c r="J52" s="7"/>
      <c r="K52" s="8"/>
      <c r="L52" s="78"/>
      <c r="M52" s="80"/>
      <c r="N52" s="7"/>
      <c r="O52" s="10"/>
      <c r="P52" s="87">
        <f t="shared" si="18"/>
        <v>0</v>
      </c>
      <c r="Q52" s="89">
        <f t="shared" si="19"/>
        <v>0</v>
      </c>
      <c r="R52" s="89">
        <f t="shared" si="20"/>
        <v>0</v>
      </c>
      <c r="S52" s="116" t="str">
        <f t="shared" si="21"/>
        <v>-</v>
      </c>
      <c r="T52" s="90" t="str">
        <f t="shared" si="22"/>
        <v/>
      </c>
      <c r="U52" s="90" t="str">
        <f t="shared" si="22"/>
        <v/>
      </c>
      <c r="V52" s="90" t="str">
        <f t="shared" si="22"/>
        <v/>
      </c>
      <c r="W52" s="90" t="str">
        <f t="shared" si="22"/>
        <v/>
      </c>
      <c r="X52" s="90" t="str">
        <f t="shared" si="22"/>
        <v/>
      </c>
      <c r="Y52" s="90" t="str">
        <f t="shared" si="22"/>
        <v/>
      </c>
      <c r="Z52" s="90" t="str">
        <f t="shared" si="22"/>
        <v/>
      </c>
      <c r="AA52" s="90" t="str">
        <f t="shared" si="22"/>
        <v/>
      </c>
      <c r="AB52" s="90" t="str">
        <f t="shared" si="22"/>
        <v/>
      </c>
      <c r="AC52" s="90" t="str">
        <f t="shared" si="22"/>
        <v/>
      </c>
      <c r="AD52" s="90" t="str">
        <f t="shared" si="23"/>
        <v/>
      </c>
      <c r="AE52" s="90" t="str">
        <f t="shared" si="23"/>
        <v/>
      </c>
      <c r="AF52" s="90" t="str">
        <f t="shared" si="23"/>
        <v/>
      </c>
      <c r="AG52" s="90" t="str">
        <f t="shared" si="23"/>
        <v/>
      </c>
      <c r="AH52" s="91" t="str">
        <f t="shared" si="23"/>
        <v/>
      </c>
      <c r="AI52" s="90" t="str">
        <f t="shared" si="23"/>
        <v/>
      </c>
      <c r="AJ52" s="90" t="str">
        <f t="shared" si="23"/>
        <v/>
      </c>
      <c r="AK52" s="90" t="str">
        <f t="shared" si="23"/>
        <v/>
      </c>
      <c r="AL52" s="90" t="str">
        <f t="shared" si="23"/>
        <v/>
      </c>
      <c r="AM52" s="90" t="str">
        <f t="shared" si="23"/>
        <v/>
      </c>
      <c r="AN52" s="90" t="str">
        <f t="shared" si="24"/>
        <v/>
      </c>
      <c r="AO52" s="90" t="str">
        <f t="shared" si="24"/>
        <v/>
      </c>
      <c r="AP52" s="90" t="str">
        <f t="shared" si="24"/>
        <v/>
      </c>
      <c r="AQ52" s="90" t="str">
        <f t="shared" si="24"/>
        <v/>
      </c>
      <c r="AR52" s="90" t="str">
        <f t="shared" si="24"/>
        <v/>
      </c>
      <c r="AS52" s="90" t="str">
        <f t="shared" si="24"/>
        <v/>
      </c>
      <c r="AT52" s="90" t="str">
        <f t="shared" si="24"/>
        <v/>
      </c>
      <c r="AU52" s="90" t="str">
        <f t="shared" si="24"/>
        <v/>
      </c>
      <c r="AV52" s="90" t="str">
        <f t="shared" si="24"/>
        <v/>
      </c>
      <c r="AW52" s="91" t="str">
        <f t="shared" si="24"/>
        <v/>
      </c>
      <c r="AY52" s="160"/>
      <c r="AZ52" s="160"/>
      <c r="BA52" s="160"/>
      <c r="BB52" s="160"/>
      <c r="BC52" s="160"/>
      <c r="BD52" s="160"/>
      <c r="BE52" s="160"/>
      <c r="BF52" s="160"/>
      <c r="BG52" s="160"/>
      <c r="BH52" s="160"/>
      <c r="BI52" s="160"/>
      <c r="BJ52" s="160"/>
      <c r="BK52" s="160"/>
      <c r="BL52" s="160"/>
      <c r="BM52" s="160"/>
    </row>
    <row r="53" spans="1:65" s="43" customFormat="1" x14ac:dyDescent="0.2">
      <c r="A53" s="76"/>
      <c r="B53" s="4"/>
      <c r="C53" s="3"/>
      <c r="D53" s="89">
        <f t="shared" si="17"/>
        <v>0</v>
      </c>
      <c r="E53" s="89"/>
      <c r="F53" s="89"/>
      <c r="G53" s="13"/>
      <c r="H53" s="7"/>
      <c r="I53" s="8"/>
      <c r="J53" s="7"/>
      <c r="K53" s="8"/>
      <c r="L53" s="78"/>
      <c r="M53" s="80"/>
      <c r="N53" s="7"/>
      <c r="O53" s="10"/>
      <c r="P53" s="87">
        <f t="shared" si="18"/>
        <v>0</v>
      </c>
      <c r="Q53" s="89">
        <f t="shared" si="19"/>
        <v>0</v>
      </c>
      <c r="R53" s="89">
        <f t="shared" si="20"/>
        <v>0</v>
      </c>
      <c r="S53" s="116" t="str">
        <f t="shared" si="21"/>
        <v>-</v>
      </c>
      <c r="T53" s="90" t="str">
        <f t="shared" si="22"/>
        <v/>
      </c>
      <c r="U53" s="90" t="str">
        <f t="shared" si="22"/>
        <v/>
      </c>
      <c r="V53" s="90" t="str">
        <f t="shared" si="22"/>
        <v/>
      </c>
      <c r="W53" s="90" t="str">
        <f t="shared" si="22"/>
        <v/>
      </c>
      <c r="X53" s="90" t="str">
        <f t="shared" si="22"/>
        <v/>
      </c>
      <c r="Y53" s="90" t="str">
        <f t="shared" si="22"/>
        <v/>
      </c>
      <c r="Z53" s="90" t="str">
        <f t="shared" si="22"/>
        <v/>
      </c>
      <c r="AA53" s="90" t="str">
        <f t="shared" si="22"/>
        <v/>
      </c>
      <c r="AB53" s="90" t="str">
        <f t="shared" si="22"/>
        <v/>
      </c>
      <c r="AC53" s="90" t="str">
        <f t="shared" si="22"/>
        <v/>
      </c>
      <c r="AD53" s="90" t="str">
        <f t="shared" si="23"/>
        <v/>
      </c>
      <c r="AE53" s="90" t="str">
        <f t="shared" si="23"/>
        <v/>
      </c>
      <c r="AF53" s="90" t="str">
        <f t="shared" si="23"/>
        <v/>
      </c>
      <c r="AG53" s="90" t="str">
        <f t="shared" si="23"/>
        <v/>
      </c>
      <c r="AH53" s="91" t="str">
        <f t="shared" si="23"/>
        <v/>
      </c>
      <c r="AI53" s="90" t="str">
        <f t="shared" si="23"/>
        <v/>
      </c>
      <c r="AJ53" s="90" t="str">
        <f t="shared" si="23"/>
        <v/>
      </c>
      <c r="AK53" s="90" t="str">
        <f t="shared" si="23"/>
        <v/>
      </c>
      <c r="AL53" s="90" t="str">
        <f t="shared" si="23"/>
        <v/>
      </c>
      <c r="AM53" s="90" t="str">
        <f t="shared" si="23"/>
        <v/>
      </c>
      <c r="AN53" s="90" t="str">
        <f t="shared" si="24"/>
        <v/>
      </c>
      <c r="AO53" s="90" t="str">
        <f t="shared" si="24"/>
        <v/>
      </c>
      <c r="AP53" s="90" t="str">
        <f t="shared" si="24"/>
        <v/>
      </c>
      <c r="AQ53" s="90" t="str">
        <f t="shared" si="24"/>
        <v/>
      </c>
      <c r="AR53" s="90" t="str">
        <f t="shared" si="24"/>
        <v/>
      </c>
      <c r="AS53" s="90" t="str">
        <f t="shared" si="24"/>
        <v/>
      </c>
      <c r="AT53" s="90" t="str">
        <f t="shared" si="24"/>
        <v/>
      </c>
      <c r="AU53" s="90" t="str">
        <f t="shared" si="24"/>
        <v/>
      </c>
      <c r="AV53" s="90" t="str">
        <f t="shared" si="24"/>
        <v/>
      </c>
      <c r="AW53" s="91" t="str">
        <f t="shared" si="24"/>
        <v/>
      </c>
      <c r="AY53" s="160"/>
      <c r="AZ53" s="160"/>
      <c r="BA53" s="160"/>
      <c r="BB53" s="160"/>
      <c r="BC53" s="160"/>
      <c r="BD53" s="160"/>
      <c r="BE53" s="160"/>
      <c r="BF53" s="160"/>
      <c r="BG53" s="160"/>
      <c r="BH53" s="160"/>
      <c r="BI53" s="160"/>
      <c r="BJ53" s="160"/>
      <c r="BK53" s="160"/>
      <c r="BL53" s="160"/>
      <c r="BM53" s="160"/>
    </row>
    <row r="54" spans="1:65" s="43" customFormat="1" x14ac:dyDescent="0.2">
      <c r="A54" s="76"/>
      <c r="B54" s="4"/>
      <c r="C54" s="3"/>
      <c r="D54" s="89">
        <f t="shared" si="17"/>
        <v>0</v>
      </c>
      <c r="E54" s="89"/>
      <c r="F54" s="89"/>
      <c r="G54" s="13"/>
      <c r="H54" s="7"/>
      <c r="I54" s="8"/>
      <c r="J54" s="7"/>
      <c r="K54" s="8"/>
      <c r="L54" s="78"/>
      <c r="M54" s="80"/>
      <c r="N54" s="7"/>
      <c r="O54" s="10"/>
      <c r="P54" s="87">
        <f t="shared" si="18"/>
        <v>0</v>
      </c>
      <c r="Q54" s="89">
        <f t="shared" si="19"/>
        <v>0</v>
      </c>
      <c r="R54" s="89">
        <f t="shared" si="20"/>
        <v>0</v>
      </c>
      <c r="S54" s="116" t="str">
        <f t="shared" si="21"/>
        <v>-</v>
      </c>
      <c r="T54" s="90" t="str">
        <f t="shared" si="22"/>
        <v/>
      </c>
      <c r="U54" s="90" t="str">
        <f t="shared" si="22"/>
        <v/>
      </c>
      <c r="V54" s="90" t="str">
        <f t="shared" si="22"/>
        <v/>
      </c>
      <c r="W54" s="90" t="str">
        <f t="shared" si="22"/>
        <v/>
      </c>
      <c r="X54" s="90" t="str">
        <f t="shared" si="22"/>
        <v/>
      </c>
      <c r="Y54" s="90" t="str">
        <f t="shared" si="22"/>
        <v/>
      </c>
      <c r="Z54" s="90" t="str">
        <f t="shared" si="22"/>
        <v/>
      </c>
      <c r="AA54" s="90" t="str">
        <f t="shared" si="22"/>
        <v/>
      </c>
      <c r="AB54" s="90" t="str">
        <f t="shared" si="22"/>
        <v/>
      </c>
      <c r="AC54" s="90" t="str">
        <f t="shared" si="22"/>
        <v/>
      </c>
      <c r="AD54" s="90" t="str">
        <f t="shared" si="23"/>
        <v/>
      </c>
      <c r="AE54" s="90" t="str">
        <f t="shared" si="23"/>
        <v/>
      </c>
      <c r="AF54" s="90" t="str">
        <f t="shared" si="23"/>
        <v/>
      </c>
      <c r="AG54" s="90" t="str">
        <f t="shared" si="23"/>
        <v/>
      </c>
      <c r="AH54" s="91" t="str">
        <f t="shared" si="23"/>
        <v/>
      </c>
      <c r="AI54" s="90" t="str">
        <f t="shared" si="23"/>
        <v/>
      </c>
      <c r="AJ54" s="90" t="str">
        <f t="shared" si="23"/>
        <v/>
      </c>
      <c r="AK54" s="90" t="str">
        <f t="shared" si="23"/>
        <v/>
      </c>
      <c r="AL54" s="90" t="str">
        <f t="shared" si="23"/>
        <v/>
      </c>
      <c r="AM54" s="90" t="str">
        <f t="shared" si="23"/>
        <v/>
      </c>
      <c r="AN54" s="90" t="str">
        <f t="shared" si="24"/>
        <v/>
      </c>
      <c r="AO54" s="90" t="str">
        <f t="shared" si="24"/>
        <v/>
      </c>
      <c r="AP54" s="90" t="str">
        <f t="shared" si="24"/>
        <v/>
      </c>
      <c r="AQ54" s="90" t="str">
        <f t="shared" si="24"/>
        <v/>
      </c>
      <c r="AR54" s="90" t="str">
        <f t="shared" si="24"/>
        <v/>
      </c>
      <c r="AS54" s="90" t="str">
        <f t="shared" si="24"/>
        <v/>
      </c>
      <c r="AT54" s="90" t="str">
        <f t="shared" si="24"/>
        <v/>
      </c>
      <c r="AU54" s="90" t="str">
        <f t="shared" si="24"/>
        <v/>
      </c>
      <c r="AV54" s="90" t="str">
        <f t="shared" si="24"/>
        <v/>
      </c>
      <c r="AW54" s="91" t="str">
        <f t="shared" si="24"/>
        <v/>
      </c>
      <c r="AY54" s="160"/>
      <c r="AZ54" s="160"/>
      <c r="BA54" s="160"/>
      <c r="BB54" s="160"/>
      <c r="BC54" s="160"/>
      <c r="BD54" s="160"/>
      <c r="BE54" s="160"/>
      <c r="BF54" s="160"/>
      <c r="BG54" s="160"/>
      <c r="BH54" s="160"/>
      <c r="BI54" s="160"/>
      <c r="BJ54" s="160"/>
      <c r="BK54" s="160"/>
      <c r="BL54" s="160"/>
      <c r="BM54" s="160"/>
    </row>
    <row r="55" spans="1:65" s="43" customFormat="1" x14ac:dyDescent="0.2">
      <c r="A55" s="76"/>
      <c r="B55" s="4"/>
      <c r="C55" s="3"/>
      <c r="D55" s="89">
        <f t="shared" si="17"/>
        <v>0</v>
      </c>
      <c r="E55" s="89"/>
      <c r="F55" s="89"/>
      <c r="G55" s="13"/>
      <c r="H55" s="7"/>
      <c r="I55" s="8"/>
      <c r="J55" s="7"/>
      <c r="K55" s="8"/>
      <c r="L55" s="78"/>
      <c r="M55" s="80"/>
      <c r="N55" s="7"/>
      <c r="O55" s="10"/>
      <c r="P55" s="87">
        <f t="shared" si="18"/>
        <v>0</v>
      </c>
      <c r="Q55" s="89">
        <f t="shared" si="19"/>
        <v>0</v>
      </c>
      <c r="R55" s="89">
        <f t="shared" si="20"/>
        <v>0</v>
      </c>
      <c r="S55" s="116" t="str">
        <f t="shared" si="21"/>
        <v>-</v>
      </c>
      <c r="T55" s="90" t="str">
        <f t="shared" si="22"/>
        <v/>
      </c>
      <c r="U55" s="90" t="str">
        <f t="shared" si="22"/>
        <v/>
      </c>
      <c r="V55" s="90" t="str">
        <f t="shared" si="22"/>
        <v/>
      </c>
      <c r="W55" s="90" t="str">
        <f t="shared" si="22"/>
        <v/>
      </c>
      <c r="X55" s="90" t="str">
        <f t="shared" si="22"/>
        <v/>
      </c>
      <c r="Y55" s="90" t="str">
        <f t="shared" si="22"/>
        <v/>
      </c>
      <c r="Z55" s="90" t="str">
        <f t="shared" si="22"/>
        <v/>
      </c>
      <c r="AA55" s="90" t="str">
        <f t="shared" si="22"/>
        <v/>
      </c>
      <c r="AB55" s="90" t="str">
        <f t="shared" si="22"/>
        <v/>
      </c>
      <c r="AC55" s="90" t="str">
        <f t="shared" si="22"/>
        <v/>
      </c>
      <c r="AD55" s="90" t="str">
        <f t="shared" si="23"/>
        <v/>
      </c>
      <c r="AE55" s="90" t="str">
        <f t="shared" si="23"/>
        <v/>
      </c>
      <c r="AF55" s="90" t="str">
        <f t="shared" si="23"/>
        <v/>
      </c>
      <c r="AG55" s="90" t="str">
        <f t="shared" si="23"/>
        <v/>
      </c>
      <c r="AH55" s="91" t="str">
        <f t="shared" si="23"/>
        <v/>
      </c>
      <c r="AI55" s="90" t="str">
        <f t="shared" si="23"/>
        <v/>
      </c>
      <c r="AJ55" s="90" t="str">
        <f t="shared" si="23"/>
        <v/>
      </c>
      <c r="AK55" s="90" t="str">
        <f t="shared" si="23"/>
        <v/>
      </c>
      <c r="AL55" s="90" t="str">
        <f t="shared" si="23"/>
        <v/>
      </c>
      <c r="AM55" s="90" t="str">
        <f t="shared" si="23"/>
        <v/>
      </c>
      <c r="AN55" s="90" t="str">
        <f t="shared" si="24"/>
        <v/>
      </c>
      <c r="AO55" s="90" t="str">
        <f t="shared" si="24"/>
        <v/>
      </c>
      <c r="AP55" s="90" t="str">
        <f t="shared" si="24"/>
        <v/>
      </c>
      <c r="AQ55" s="90" t="str">
        <f t="shared" si="24"/>
        <v/>
      </c>
      <c r="AR55" s="90" t="str">
        <f t="shared" si="24"/>
        <v/>
      </c>
      <c r="AS55" s="90" t="str">
        <f t="shared" si="24"/>
        <v/>
      </c>
      <c r="AT55" s="90" t="str">
        <f t="shared" si="24"/>
        <v/>
      </c>
      <c r="AU55" s="90" t="str">
        <f t="shared" si="24"/>
        <v/>
      </c>
      <c r="AV55" s="90" t="str">
        <f t="shared" si="24"/>
        <v/>
      </c>
      <c r="AW55" s="91" t="str">
        <f t="shared" si="24"/>
        <v/>
      </c>
      <c r="AY55" s="160"/>
      <c r="AZ55" s="160"/>
      <c r="BA55" s="160"/>
      <c r="BB55" s="160"/>
      <c r="BC55" s="160"/>
      <c r="BD55" s="160"/>
      <c r="BE55" s="160"/>
      <c r="BF55" s="160"/>
      <c r="BG55" s="160"/>
      <c r="BH55" s="160"/>
      <c r="BI55" s="160"/>
      <c r="BJ55" s="160"/>
      <c r="BK55" s="160"/>
      <c r="BL55" s="160"/>
      <c r="BM55" s="160"/>
    </row>
    <row r="56" spans="1:65" s="43" customFormat="1" x14ac:dyDescent="0.2">
      <c r="A56" s="76"/>
      <c r="B56" s="4"/>
      <c r="C56" s="3"/>
      <c r="D56" s="89">
        <f t="shared" si="17"/>
        <v>0</v>
      </c>
      <c r="E56" s="89"/>
      <c r="F56" s="89"/>
      <c r="G56" s="13"/>
      <c r="H56" s="7"/>
      <c r="I56" s="8"/>
      <c r="J56" s="7"/>
      <c r="K56" s="8"/>
      <c r="L56" s="78"/>
      <c r="M56" s="80"/>
      <c r="N56" s="7"/>
      <c r="O56" s="10"/>
      <c r="P56" s="87">
        <f t="shared" si="18"/>
        <v>0</v>
      </c>
      <c r="Q56" s="89">
        <f t="shared" si="19"/>
        <v>0</v>
      </c>
      <c r="R56" s="89">
        <f t="shared" si="20"/>
        <v>0</v>
      </c>
      <c r="S56" s="116" t="str">
        <f t="shared" si="21"/>
        <v>-</v>
      </c>
      <c r="T56" s="90" t="str">
        <f t="shared" si="22"/>
        <v/>
      </c>
      <c r="U56" s="90" t="str">
        <f t="shared" si="22"/>
        <v/>
      </c>
      <c r="V56" s="90" t="str">
        <f t="shared" si="22"/>
        <v/>
      </c>
      <c r="W56" s="90" t="str">
        <f t="shared" si="22"/>
        <v/>
      </c>
      <c r="X56" s="90" t="str">
        <f t="shared" si="22"/>
        <v/>
      </c>
      <c r="Y56" s="90" t="str">
        <f t="shared" si="22"/>
        <v/>
      </c>
      <c r="Z56" s="90" t="str">
        <f t="shared" si="22"/>
        <v/>
      </c>
      <c r="AA56" s="90" t="str">
        <f t="shared" si="22"/>
        <v/>
      </c>
      <c r="AB56" s="90" t="str">
        <f t="shared" si="22"/>
        <v/>
      </c>
      <c r="AC56" s="90" t="str">
        <f t="shared" si="22"/>
        <v/>
      </c>
      <c r="AD56" s="90" t="str">
        <f t="shared" si="23"/>
        <v/>
      </c>
      <c r="AE56" s="90" t="str">
        <f t="shared" si="23"/>
        <v/>
      </c>
      <c r="AF56" s="90" t="str">
        <f t="shared" si="23"/>
        <v/>
      </c>
      <c r="AG56" s="90" t="str">
        <f t="shared" si="23"/>
        <v/>
      </c>
      <c r="AH56" s="91" t="str">
        <f t="shared" si="23"/>
        <v/>
      </c>
      <c r="AI56" s="90" t="str">
        <f t="shared" si="23"/>
        <v/>
      </c>
      <c r="AJ56" s="90" t="str">
        <f t="shared" si="23"/>
        <v/>
      </c>
      <c r="AK56" s="90" t="str">
        <f t="shared" si="23"/>
        <v/>
      </c>
      <c r="AL56" s="90" t="str">
        <f t="shared" si="23"/>
        <v/>
      </c>
      <c r="AM56" s="90" t="str">
        <f t="shared" si="23"/>
        <v/>
      </c>
      <c r="AN56" s="90" t="str">
        <f t="shared" si="24"/>
        <v/>
      </c>
      <c r="AO56" s="90" t="str">
        <f t="shared" si="24"/>
        <v/>
      </c>
      <c r="AP56" s="90" t="str">
        <f t="shared" si="24"/>
        <v/>
      </c>
      <c r="AQ56" s="90" t="str">
        <f t="shared" si="24"/>
        <v/>
      </c>
      <c r="AR56" s="90" t="str">
        <f t="shared" si="24"/>
        <v/>
      </c>
      <c r="AS56" s="90" t="str">
        <f t="shared" si="24"/>
        <v/>
      </c>
      <c r="AT56" s="90" t="str">
        <f t="shared" si="24"/>
        <v/>
      </c>
      <c r="AU56" s="90" t="str">
        <f t="shared" si="24"/>
        <v/>
      </c>
      <c r="AV56" s="90" t="str">
        <f t="shared" si="24"/>
        <v/>
      </c>
      <c r="AW56" s="91" t="str">
        <f t="shared" si="24"/>
        <v/>
      </c>
      <c r="AY56" s="160"/>
      <c r="AZ56" s="160"/>
      <c r="BA56" s="160"/>
      <c r="BB56" s="160"/>
      <c r="BC56" s="160"/>
      <c r="BD56" s="160"/>
      <c r="BE56" s="160"/>
      <c r="BF56" s="160"/>
      <c r="BG56" s="160"/>
      <c r="BH56" s="160"/>
      <c r="BI56" s="160"/>
      <c r="BJ56" s="160"/>
      <c r="BK56" s="160"/>
      <c r="BL56" s="160"/>
      <c r="BM56" s="160"/>
    </row>
    <row r="57" spans="1:65" s="43" customFormat="1" x14ac:dyDescent="0.2">
      <c r="A57" s="76"/>
      <c r="B57" s="4"/>
      <c r="C57" s="3"/>
      <c r="D57" s="89">
        <f t="shared" si="17"/>
        <v>0</v>
      </c>
      <c r="E57" s="89"/>
      <c r="F57" s="89"/>
      <c r="G57" s="13"/>
      <c r="H57" s="7"/>
      <c r="I57" s="8"/>
      <c r="J57" s="7"/>
      <c r="K57" s="8"/>
      <c r="L57" s="78"/>
      <c r="M57" s="80"/>
      <c r="N57" s="7"/>
      <c r="O57" s="10"/>
      <c r="P57" s="87">
        <f t="shared" si="18"/>
        <v>0</v>
      </c>
      <c r="Q57" s="89">
        <f t="shared" si="19"/>
        <v>0</v>
      </c>
      <c r="R57" s="89">
        <f t="shared" si="20"/>
        <v>0</v>
      </c>
      <c r="S57" s="116" t="str">
        <f t="shared" si="21"/>
        <v>-</v>
      </c>
      <c r="T57" s="90" t="str">
        <f t="shared" si="22"/>
        <v/>
      </c>
      <c r="U57" s="90" t="str">
        <f t="shared" si="22"/>
        <v/>
      </c>
      <c r="V57" s="90" t="str">
        <f t="shared" si="22"/>
        <v/>
      </c>
      <c r="W57" s="90" t="str">
        <f t="shared" si="22"/>
        <v/>
      </c>
      <c r="X57" s="90" t="str">
        <f t="shared" si="22"/>
        <v/>
      </c>
      <c r="Y57" s="90" t="str">
        <f t="shared" si="22"/>
        <v/>
      </c>
      <c r="Z57" s="90" t="str">
        <f t="shared" si="22"/>
        <v/>
      </c>
      <c r="AA57" s="90" t="str">
        <f t="shared" si="22"/>
        <v/>
      </c>
      <c r="AB57" s="90" t="str">
        <f t="shared" si="22"/>
        <v/>
      </c>
      <c r="AC57" s="90" t="str">
        <f t="shared" si="22"/>
        <v/>
      </c>
      <c r="AD57" s="90" t="str">
        <f t="shared" si="23"/>
        <v/>
      </c>
      <c r="AE57" s="90" t="str">
        <f t="shared" si="23"/>
        <v/>
      </c>
      <c r="AF57" s="90" t="str">
        <f t="shared" si="23"/>
        <v/>
      </c>
      <c r="AG57" s="90" t="str">
        <f t="shared" si="23"/>
        <v/>
      </c>
      <c r="AH57" s="91" t="str">
        <f t="shared" si="23"/>
        <v/>
      </c>
      <c r="AI57" s="90" t="str">
        <f t="shared" si="23"/>
        <v/>
      </c>
      <c r="AJ57" s="90" t="str">
        <f t="shared" si="23"/>
        <v/>
      </c>
      <c r="AK57" s="90" t="str">
        <f t="shared" si="23"/>
        <v/>
      </c>
      <c r="AL57" s="90" t="str">
        <f t="shared" si="23"/>
        <v/>
      </c>
      <c r="AM57" s="90" t="str">
        <f t="shared" si="23"/>
        <v/>
      </c>
      <c r="AN57" s="90" t="str">
        <f t="shared" si="24"/>
        <v/>
      </c>
      <c r="AO57" s="90" t="str">
        <f t="shared" si="24"/>
        <v/>
      </c>
      <c r="AP57" s="90" t="str">
        <f t="shared" si="24"/>
        <v/>
      </c>
      <c r="AQ57" s="90" t="str">
        <f t="shared" si="24"/>
        <v/>
      </c>
      <c r="AR57" s="90" t="str">
        <f t="shared" si="24"/>
        <v/>
      </c>
      <c r="AS57" s="90" t="str">
        <f t="shared" si="24"/>
        <v/>
      </c>
      <c r="AT57" s="90" t="str">
        <f t="shared" si="24"/>
        <v/>
      </c>
      <c r="AU57" s="90" t="str">
        <f t="shared" si="24"/>
        <v/>
      </c>
      <c r="AV57" s="90" t="str">
        <f t="shared" si="24"/>
        <v/>
      </c>
      <c r="AW57" s="91" t="str">
        <f t="shared" si="24"/>
        <v/>
      </c>
      <c r="AY57" s="160"/>
      <c r="AZ57" s="160"/>
      <c r="BA57" s="160"/>
      <c r="BB57" s="160"/>
      <c r="BC57" s="160"/>
      <c r="BD57" s="160"/>
      <c r="BE57" s="160"/>
      <c r="BF57" s="160"/>
      <c r="BG57" s="160"/>
      <c r="BH57" s="160"/>
      <c r="BI57" s="160"/>
      <c r="BJ57" s="160"/>
      <c r="BK57" s="160"/>
      <c r="BL57" s="160"/>
      <c r="BM57" s="160"/>
    </row>
    <row r="58" spans="1:65" s="43" customFormat="1" x14ac:dyDescent="0.2">
      <c r="A58" s="76"/>
      <c r="B58" s="4"/>
      <c r="C58" s="3"/>
      <c r="D58" s="89">
        <f t="shared" si="17"/>
        <v>0</v>
      </c>
      <c r="E58" s="89"/>
      <c r="F58" s="89"/>
      <c r="G58" s="13"/>
      <c r="H58" s="7"/>
      <c r="I58" s="8"/>
      <c r="J58" s="7"/>
      <c r="K58" s="8"/>
      <c r="L58" s="78"/>
      <c r="M58" s="80"/>
      <c r="N58" s="7"/>
      <c r="O58" s="10"/>
      <c r="P58" s="87">
        <f t="shared" si="18"/>
        <v>0</v>
      </c>
      <c r="Q58" s="89">
        <f t="shared" si="19"/>
        <v>0</v>
      </c>
      <c r="R58" s="89">
        <f t="shared" si="20"/>
        <v>0</v>
      </c>
      <c r="S58" s="116" t="str">
        <f t="shared" si="21"/>
        <v>-</v>
      </c>
      <c r="T58" s="90" t="str">
        <f t="shared" si="22"/>
        <v/>
      </c>
      <c r="U58" s="90" t="str">
        <f t="shared" si="22"/>
        <v/>
      </c>
      <c r="V58" s="90" t="str">
        <f t="shared" si="22"/>
        <v/>
      </c>
      <c r="W58" s="90" t="str">
        <f t="shared" si="22"/>
        <v/>
      </c>
      <c r="X58" s="90" t="str">
        <f t="shared" si="22"/>
        <v/>
      </c>
      <c r="Y58" s="90" t="str">
        <f t="shared" si="22"/>
        <v/>
      </c>
      <c r="Z58" s="90" t="str">
        <f t="shared" si="22"/>
        <v/>
      </c>
      <c r="AA58" s="90" t="str">
        <f t="shared" si="22"/>
        <v/>
      </c>
      <c r="AB58" s="90" t="str">
        <f t="shared" si="22"/>
        <v/>
      </c>
      <c r="AC58" s="90" t="str">
        <f t="shared" si="22"/>
        <v/>
      </c>
      <c r="AD58" s="90" t="str">
        <f t="shared" si="23"/>
        <v/>
      </c>
      <c r="AE58" s="90" t="str">
        <f t="shared" si="23"/>
        <v/>
      </c>
      <c r="AF58" s="90" t="str">
        <f t="shared" si="23"/>
        <v/>
      </c>
      <c r="AG58" s="90" t="str">
        <f t="shared" si="23"/>
        <v/>
      </c>
      <c r="AH58" s="91" t="str">
        <f t="shared" si="23"/>
        <v/>
      </c>
      <c r="AI58" s="90" t="str">
        <f t="shared" si="23"/>
        <v/>
      </c>
      <c r="AJ58" s="90" t="str">
        <f t="shared" si="23"/>
        <v/>
      </c>
      <c r="AK58" s="90" t="str">
        <f t="shared" si="23"/>
        <v/>
      </c>
      <c r="AL58" s="90" t="str">
        <f t="shared" si="23"/>
        <v/>
      </c>
      <c r="AM58" s="90" t="str">
        <f t="shared" si="23"/>
        <v/>
      </c>
      <c r="AN58" s="90" t="str">
        <f t="shared" si="24"/>
        <v/>
      </c>
      <c r="AO58" s="90" t="str">
        <f t="shared" si="24"/>
        <v/>
      </c>
      <c r="AP58" s="90" t="str">
        <f t="shared" si="24"/>
        <v/>
      </c>
      <c r="AQ58" s="90" t="str">
        <f t="shared" si="24"/>
        <v/>
      </c>
      <c r="AR58" s="90" t="str">
        <f t="shared" si="24"/>
        <v/>
      </c>
      <c r="AS58" s="90" t="str">
        <f t="shared" si="24"/>
        <v/>
      </c>
      <c r="AT58" s="90" t="str">
        <f t="shared" si="24"/>
        <v/>
      </c>
      <c r="AU58" s="90" t="str">
        <f t="shared" si="24"/>
        <v/>
      </c>
      <c r="AV58" s="90" t="str">
        <f t="shared" si="24"/>
        <v/>
      </c>
      <c r="AW58" s="91" t="str">
        <f t="shared" si="24"/>
        <v/>
      </c>
      <c r="AY58" s="160"/>
      <c r="AZ58" s="160"/>
      <c r="BA58" s="160"/>
      <c r="BB58" s="160"/>
      <c r="BC58" s="160"/>
      <c r="BD58" s="160"/>
      <c r="BE58" s="160"/>
      <c r="BF58" s="160"/>
      <c r="BG58" s="160"/>
      <c r="BH58" s="160"/>
      <c r="BI58" s="160"/>
      <c r="BJ58" s="160"/>
      <c r="BK58" s="160"/>
      <c r="BL58" s="160"/>
      <c r="BM58" s="160"/>
    </row>
    <row r="59" spans="1:65" s="43" customFormat="1" hidden="1" outlineLevel="1" x14ac:dyDescent="0.2">
      <c r="A59" s="76"/>
      <c r="B59" s="4"/>
      <c r="C59" s="3"/>
      <c r="D59" s="89">
        <f t="shared" si="17"/>
        <v>0</v>
      </c>
      <c r="E59" s="89"/>
      <c r="F59" s="89"/>
      <c r="G59" s="13"/>
      <c r="H59" s="7"/>
      <c r="I59" s="8"/>
      <c r="J59" s="7"/>
      <c r="K59" s="8"/>
      <c r="L59" s="78"/>
      <c r="M59" s="80"/>
      <c r="N59" s="7"/>
      <c r="O59" s="10"/>
      <c r="P59" s="87">
        <f t="shared" si="18"/>
        <v>0</v>
      </c>
      <c r="Q59" s="89">
        <f t="shared" si="19"/>
        <v>0</v>
      </c>
      <c r="R59" s="89">
        <f t="shared" si="20"/>
        <v>0</v>
      </c>
      <c r="S59" s="116" t="str">
        <f t="shared" si="21"/>
        <v>-</v>
      </c>
      <c r="T59" s="90" t="str">
        <f t="shared" ref="T59:AC68" si="25">IF($C59=T$307,$D59,"")</f>
        <v/>
      </c>
      <c r="U59" s="90" t="str">
        <f t="shared" si="25"/>
        <v/>
      </c>
      <c r="V59" s="90" t="str">
        <f t="shared" si="25"/>
        <v/>
      </c>
      <c r="W59" s="90" t="str">
        <f t="shared" si="25"/>
        <v/>
      </c>
      <c r="X59" s="90" t="str">
        <f t="shared" si="25"/>
        <v/>
      </c>
      <c r="Y59" s="90" t="str">
        <f t="shared" si="25"/>
        <v/>
      </c>
      <c r="Z59" s="90" t="str">
        <f t="shared" si="25"/>
        <v/>
      </c>
      <c r="AA59" s="90" t="str">
        <f t="shared" si="25"/>
        <v/>
      </c>
      <c r="AB59" s="90" t="str">
        <f t="shared" si="25"/>
        <v/>
      </c>
      <c r="AC59" s="90" t="str">
        <f t="shared" si="25"/>
        <v/>
      </c>
      <c r="AD59" s="90" t="str">
        <f t="shared" ref="AD59:AM68" si="26">IF($C59=AD$307,$D59,"")</f>
        <v/>
      </c>
      <c r="AE59" s="90" t="str">
        <f t="shared" si="26"/>
        <v/>
      </c>
      <c r="AF59" s="90" t="str">
        <f t="shared" si="26"/>
        <v/>
      </c>
      <c r="AG59" s="90" t="str">
        <f t="shared" si="26"/>
        <v/>
      </c>
      <c r="AH59" s="91" t="str">
        <f t="shared" si="26"/>
        <v/>
      </c>
      <c r="AI59" s="90" t="str">
        <f t="shared" si="26"/>
        <v/>
      </c>
      <c r="AJ59" s="90" t="str">
        <f t="shared" si="26"/>
        <v/>
      </c>
      <c r="AK59" s="90" t="str">
        <f t="shared" si="26"/>
        <v/>
      </c>
      <c r="AL59" s="90" t="str">
        <f t="shared" si="26"/>
        <v/>
      </c>
      <c r="AM59" s="90" t="str">
        <f t="shared" si="26"/>
        <v/>
      </c>
      <c r="AN59" s="90" t="str">
        <f t="shared" ref="AN59:AW68" si="27">IF($C59=AN$307,$D59,"")</f>
        <v/>
      </c>
      <c r="AO59" s="90" t="str">
        <f t="shared" si="27"/>
        <v/>
      </c>
      <c r="AP59" s="90" t="str">
        <f t="shared" si="27"/>
        <v/>
      </c>
      <c r="AQ59" s="90" t="str">
        <f t="shared" si="27"/>
        <v/>
      </c>
      <c r="AR59" s="90" t="str">
        <f t="shared" si="27"/>
        <v/>
      </c>
      <c r="AS59" s="90" t="str">
        <f t="shared" si="27"/>
        <v/>
      </c>
      <c r="AT59" s="90" t="str">
        <f t="shared" si="27"/>
        <v/>
      </c>
      <c r="AU59" s="90" t="str">
        <f t="shared" si="27"/>
        <v/>
      </c>
      <c r="AV59" s="90" t="str">
        <f t="shared" si="27"/>
        <v/>
      </c>
      <c r="AW59" s="91" t="str">
        <f t="shared" si="27"/>
        <v/>
      </c>
      <c r="AY59" s="160"/>
      <c r="AZ59" s="160"/>
      <c r="BA59" s="160"/>
      <c r="BB59" s="160"/>
      <c r="BC59" s="160"/>
      <c r="BD59" s="160"/>
      <c r="BE59" s="160"/>
      <c r="BF59" s="160"/>
      <c r="BG59" s="160"/>
      <c r="BH59" s="160"/>
      <c r="BI59" s="160"/>
      <c r="BJ59" s="160"/>
      <c r="BK59" s="160"/>
      <c r="BL59" s="160"/>
      <c r="BM59" s="160"/>
    </row>
    <row r="60" spans="1:65" s="43" customFormat="1" hidden="1" outlineLevel="1" x14ac:dyDescent="0.2">
      <c r="A60" s="76"/>
      <c r="B60" s="4"/>
      <c r="C60" s="3"/>
      <c r="D60" s="89">
        <f t="shared" ref="D60:D303" si="28">(G60)+(I60-H60)+(K60-J60)+(M60-L60)+(O60-N60)</f>
        <v>0</v>
      </c>
      <c r="E60" s="89"/>
      <c r="F60" s="89"/>
      <c r="G60" s="13"/>
      <c r="H60" s="7"/>
      <c r="I60" s="8"/>
      <c r="J60" s="7"/>
      <c r="K60" s="8"/>
      <c r="L60" s="78"/>
      <c r="M60" s="80"/>
      <c r="N60" s="7"/>
      <c r="O60" s="10"/>
      <c r="P60" s="87">
        <f t="shared" ref="P60:P303" si="29">H60+I60</f>
        <v>0</v>
      </c>
      <c r="Q60" s="89">
        <f t="shared" ref="Q60:Q303" si="30">K60+J60</f>
        <v>0</v>
      </c>
      <c r="R60" s="89">
        <f t="shared" ref="R60:R303" si="31">M60+L60</f>
        <v>0</v>
      </c>
      <c r="S60" s="116" t="str">
        <f t="shared" si="21"/>
        <v>-</v>
      </c>
      <c r="T60" s="90" t="str">
        <f t="shared" si="25"/>
        <v/>
      </c>
      <c r="U60" s="90" t="str">
        <f t="shared" si="25"/>
        <v/>
      </c>
      <c r="V60" s="90" t="str">
        <f t="shared" si="25"/>
        <v/>
      </c>
      <c r="W60" s="90" t="str">
        <f t="shared" si="25"/>
        <v/>
      </c>
      <c r="X60" s="90" t="str">
        <f t="shared" si="25"/>
        <v/>
      </c>
      <c r="Y60" s="90" t="str">
        <f t="shared" si="25"/>
        <v/>
      </c>
      <c r="Z60" s="90" t="str">
        <f t="shared" si="25"/>
        <v/>
      </c>
      <c r="AA60" s="90" t="str">
        <f t="shared" si="25"/>
        <v/>
      </c>
      <c r="AB60" s="90" t="str">
        <f t="shared" si="25"/>
        <v/>
      </c>
      <c r="AC60" s="90" t="str">
        <f t="shared" si="25"/>
        <v/>
      </c>
      <c r="AD60" s="90" t="str">
        <f t="shared" si="26"/>
        <v/>
      </c>
      <c r="AE60" s="90" t="str">
        <f t="shared" si="26"/>
        <v/>
      </c>
      <c r="AF60" s="90" t="str">
        <f t="shared" si="26"/>
        <v/>
      </c>
      <c r="AG60" s="90" t="str">
        <f t="shared" si="26"/>
        <v/>
      </c>
      <c r="AH60" s="91" t="str">
        <f t="shared" si="26"/>
        <v/>
      </c>
      <c r="AI60" s="90" t="str">
        <f t="shared" si="26"/>
        <v/>
      </c>
      <c r="AJ60" s="90" t="str">
        <f t="shared" si="26"/>
        <v/>
      </c>
      <c r="AK60" s="90" t="str">
        <f t="shared" si="26"/>
        <v/>
      </c>
      <c r="AL60" s="90" t="str">
        <f t="shared" si="26"/>
        <v/>
      </c>
      <c r="AM60" s="90" t="str">
        <f t="shared" si="26"/>
        <v/>
      </c>
      <c r="AN60" s="90" t="str">
        <f t="shared" si="27"/>
        <v/>
      </c>
      <c r="AO60" s="90" t="str">
        <f t="shared" si="27"/>
        <v/>
      </c>
      <c r="AP60" s="90" t="str">
        <f t="shared" si="27"/>
        <v/>
      </c>
      <c r="AQ60" s="90" t="str">
        <f t="shared" si="27"/>
        <v/>
      </c>
      <c r="AR60" s="90" t="str">
        <f t="shared" si="27"/>
        <v/>
      </c>
      <c r="AS60" s="90" t="str">
        <f t="shared" si="27"/>
        <v/>
      </c>
      <c r="AT60" s="90" t="str">
        <f t="shared" si="27"/>
        <v/>
      </c>
      <c r="AU60" s="90" t="str">
        <f t="shared" si="27"/>
        <v/>
      </c>
      <c r="AV60" s="90" t="str">
        <f t="shared" si="27"/>
        <v/>
      </c>
      <c r="AW60" s="91" t="str">
        <f t="shared" si="27"/>
        <v/>
      </c>
      <c r="AY60" s="160"/>
      <c r="AZ60" s="160"/>
      <c r="BA60" s="160"/>
      <c r="BB60" s="160"/>
      <c r="BC60" s="160"/>
      <c r="BD60" s="160"/>
      <c r="BE60" s="160"/>
      <c r="BF60" s="160"/>
      <c r="BG60" s="160"/>
      <c r="BH60" s="160"/>
      <c r="BI60" s="160"/>
      <c r="BJ60" s="160"/>
      <c r="BK60" s="160"/>
      <c r="BL60" s="160"/>
      <c r="BM60" s="160"/>
    </row>
    <row r="61" spans="1:65" s="43" customFormat="1" hidden="1" outlineLevel="1" x14ac:dyDescent="0.2">
      <c r="A61" s="76"/>
      <c r="B61" s="4"/>
      <c r="C61" s="3"/>
      <c r="D61" s="89">
        <f t="shared" si="28"/>
        <v>0</v>
      </c>
      <c r="E61" s="89"/>
      <c r="F61" s="89"/>
      <c r="G61" s="13"/>
      <c r="H61" s="7"/>
      <c r="I61" s="8"/>
      <c r="J61" s="7"/>
      <c r="K61" s="8"/>
      <c r="L61" s="78"/>
      <c r="M61" s="80"/>
      <c r="N61" s="7"/>
      <c r="O61" s="10"/>
      <c r="P61" s="87">
        <f t="shared" si="29"/>
        <v>0</v>
      </c>
      <c r="Q61" s="89">
        <f t="shared" si="30"/>
        <v>0</v>
      </c>
      <c r="R61" s="89">
        <f t="shared" si="31"/>
        <v>0</v>
      </c>
      <c r="S61" s="116" t="str">
        <f t="shared" si="21"/>
        <v>-</v>
      </c>
      <c r="T61" s="90" t="str">
        <f t="shared" si="25"/>
        <v/>
      </c>
      <c r="U61" s="90" t="str">
        <f t="shared" si="25"/>
        <v/>
      </c>
      <c r="V61" s="90" t="str">
        <f t="shared" si="25"/>
        <v/>
      </c>
      <c r="W61" s="90" t="str">
        <f t="shared" si="25"/>
        <v/>
      </c>
      <c r="X61" s="90" t="str">
        <f t="shared" si="25"/>
        <v/>
      </c>
      <c r="Y61" s="90" t="str">
        <f t="shared" si="25"/>
        <v/>
      </c>
      <c r="Z61" s="90" t="str">
        <f t="shared" si="25"/>
        <v/>
      </c>
      <c r="AA61" s="90" t="str">
        <f t="shared" si="25"/>
        <v/>
      </c>
      <c r="AB61" s="90" t="str">
        <f t="shared" si="25"/>
        <v/>
      </c>
      <c r="AC61" s="90" t="str">
        <f t="shared" si="25"/>
        <v/>
      </c>
      <c r="AD61" s="90" t="str">
        <f t="shared" si="26"/>
        <v/>
      </c>
      <c r="AE61" s="90" t="str">
        <f t="shared" si="26"/>
        <v/>
      </c>
      <c r="AF61" s="90" t="str">
        <f t="shared" si="26"/>
        <v/>
      </c>
      <c r="AG61" s="90" t="str">
        <f t="shared" si="26"/>
        <v/>
      </c>
      <c r="AH61" s="91" t="str">
        <f t="shared" si="26"/>
        <v/>
      </c>
      <c r="AI61" s="90" t="str">
        <f t="shared" si="26"/>
        <v/>
      </c>
      <c r="AJ61" s="90" t="str">
        <f t="shared" si="26"/>
        <v/>
      </c>
      <c r="AK61" s="90" t="str">
        <f t="shared" si="26"/>
        <v/>
      </c>
      <c r="AL61" s="90" t="str">
        <f t="shared" si="26"/>
        <v/>
      </c>
      <c r="AM61" s="90" t="str">
        <f t="shared" si="26"/>
        <v/>
      </c>
      <c r="AN61" s="90" t="str">
        <f t="shared" si="27"/>
        <v/>
      </c>
      <c r="AO61" s="90" t="str">
        <f t="shared" si="27"/>
        <v/>
      </c>
      <c r="AP61" s="90" t="str">
        <f t="shared" si="27"/>
        <v/>
      </c>
      <c r="AQ61" s="90" t="str">
        <f t="shared" si="27"/>
        <v/>
      </c>
      <c r="AR61" s="90" t="str">
        <f t="shared" si="27"/>
        <v/>
      </c>
      <c r="AS61" s="90" t="str">
        <f t="shared" si="27"/>
        <v/>
      </c>
      <c r="AT61" s="90" t="str">
        <f t="shared" si="27"/>
        <v/>
      </c>
      <c r="AU61" s="90" t="str">
        <f t="shared" si="27"/>
        <v/>
      </c>
      <c r="AV61" s="90" t="str">
        <f t="shared" si="27"/>
        <v/>
      </c>
      <c r="AW61" s="91" t="str">
        <f t="shared" si="27"/>
        <v/>
      </c>
      <c r="AY61" s="160"/>
      <c r="AZ61" s="160"/>
      <c r="BA61" s="160"/>
      <c r="BB61" s="160"/>
      <c r="BC61" s="160"/>
      <c r="BD61" s="160"/>
      <c r="BE61" s="160"/>
      <c r="BF61" s="160"/>
      <c r="BG61" s="160"/>
      <c r="BH61" s="160"/>
      <c r="BI61" s="160"/>
      <c r="BJ61" s="160"/>
      <c r="BK61" s="160"/>
      <c r="BL61" s="160"/>
      <c r="BM61" s="160"/>
    </row>
    <row r="62" spans="1:65" s="43" customFormat="1" hidden="1" outlineLevel="1" x14ac:dyDescent="0.2">
      <c r="A62" s="76"/>
      <c r="B62" s="4"/>
      <c r="C62" s="3"/>
      <c r="D62" s="89">
        <f t="shared" si="28"/>
        <v>0</v>
      </c>
      <c r="E62" s="89"/>
      <c r="F62" s="89"/>
      <c r="G62" s="13"/>
      <c r="H62" s="7"/>
      <c r="I62" s="8"/>
      <c r="J62" s="7"/>
      <c r="K62" s="8"/>
      <c r="L62" s="78"/>
      <c r="M62" s="80"/>
      <c r="N62" s="7"/>
      <c r="O62" s="10"/>
      <c r="P62" s="87">
        <f t="shared" si="29"/>
        <v>0</v>
      </c>
      <c r="Q62" s="89">
        <f t="shared" si="30"/>
        <v>0</v>
      </c>
      <c r="R62" s="89">
        <f t="shared" si="31"/>
        <v>0</v>
      </c>
      <c r="S62" s="116" t="str">
        <f t="shared" si="21"/>
        <v>-</v>
      </c>
      <c r="T62" s="90" t="str">
        <f t="shared" si="25"/>
        <v/>
      </c>
      <c r="U62" s="90" t="str">
        <f t="shared" si="25"/>
        <v/>
      </c>
      <c r="V62" s="90" t="str">
        <f t="shared" si="25"/>
        <v/>
      </c>
      <c r="W62" s="90" t="str">
        <f t="shared" si="25"/>
        <v/>
      </c>
      <c r="X62" s="90" t="str">
        <f t="shared" si="25"/>
        <v/>
      </c>
      <c r="Y62" s="90" t="str">
        <f t="shared" si="25"/>
        <v/>
      </c>
      <c r="Z62" s="90" t="str">
        <f t="shared" si="25"/>
        <v/>
      </c>
      <c r="AA62" s="90" t="str">
        <f t="shared" si="25"/>
        <v/>
      </c>
      <c r="AB62" s="90" t="str">
        <f t="shared" si="25"/>
        <v/>
      </c>
      <c r="AC62" s="90" t="str">
        <f t="shared" si="25"/>
        <v/>
      </c>
      <c r="AD62" s="90" t="str">
        <f t="shared" si="26"/>
        <v/>
      </c>
      <c r="AE62" s="90" t="str">
        <f t="shared" si="26"/>
        <v/>
      </c>
      <c r="AF62" s="90" t="str">
        <f t="shared" si="26"/>
        <v/>
      </c>
      <c r="AG62" s="90" t="str">
        <f t="shared" si="26"/>
        <v/>
      </c>
      <c r="AH62" s="91" t="str">
        <f t="shared" si="26"/>
        <v/>
      </c>
      <c r="AI62" s="90" t="str">
        <f t="shared" si="26"/>
        <v/>
      </c>
      <c r="AJ62" s="90" t="str">
        <f t="shared" si="26"/>
        <v/>
      </c>
      <c r="AK62" s="90" t="str">
        <f t="shared" si="26"/>
        <v/>
      </c>
      <c r="AL62" s="90" t="str">
        <f t="shared" si="26"/>
        <v/>
      </c>
      <c r="AM62" s="90" t="str">
        <f t="shared" si="26"/>
        <v/>
      </c>
      <c r="AN62" s="90" t="str">
        <f t="shared" si="27"/>
        <v/>
      </c>
      <c r="AO62" s="90" t="str">
        <f t="shared" si="27"/>
        <v/>
      </c>
      <c r="AP62" s="90" t="str">
        <f t="shared" si="27"/>
        <v/>
      </c>
      <c r="AQ62" s="90" t="str">
        <f t="shared" si="27"/>
        <v/>
      </c>
      <c r="AR62" s="90" t="str">
        <f t="shared" si="27"/>
        <v/>
      </c>
      <c r="AS62" s="90" t="str">
        <f t="shared" si="27"/>
        <v/>
      </c>
      <c r="AT62" s="90" t="str">
        <f t="shared" si="27"/>
        <v/>
      </c>
      <c r="AU62" s="90" t="str">
        <f t="shared" si="27"/>
        <v/>
      </c>
      <c r="AV62" s="90" t="str">
        <f t="shared" si="27"/>
        <v/>
      </c>
      <c r="AW62" s="91" t="str">
        <f t="shared" si="27"/>
        <v/>
      </c>
      <c r="AY62" s="160"/>
      <c r="AZ62" s="160"/>
      <c r="BA62" s="160"/>
      <c r="BB62" s="160"/>
      <c r="BC62" s="160"/>
      <c r="BD62" s="160"/>
      <c r="BE62" s="160"/>
      <c r="BF62" s="160"/>
      <c r="BG62" s="160"/>
      <c r="BH62" s="160"/>
      <c r="BI62" s="160"/>
      <c r="BJ62" s="160"/>
      <c r="BK62" s="160"/>
      <c r="BL62" s="160"/>
      <c r="BM62" s="160"/>
    </row>
    <row r="63" spans="1:65" s="43" customFormat="1" hidden="1" outlineLevel="1" x14ac:dyDescent="0.2">
      <c r="A63" s="76"/>
      <c r="B63" s="4"/>
      <c r="C63" s="3"/>
      <c r="D63" s="89">
        <f t="shared" si="28"/>
        <v>0</v>
      </c>
      <c r="E63" s="89"/>
      <c r="F63" s="89"/>
      <c r="G63" s="13"/>
      <c r="H63" s="7"/>
      <c r="I63" s="8"/>
      <c r="J63" s="7"/>
      <c r="K63" s="8"/>
      <c r="L63" s="78"/>
      <c r="M63" s="80"/>
      <c r="N63" s="7"/>
      <c r="O63" s="10"/>
      <c r="P63" s="87">
        <f t="shared" si="29"/>
        <v>0</v>
      </c>
      <c r="Q63" s="89">
        <f t="shared" si="30"/>
        <v>0</v>
      </c>
      <c r="R63" s="89">
        <f t="shared" si="31"/>
        <v>0</v>
      </c>
      <c r="S63" s="116" t="str">
        <f t="shared" si="21"/>
        <v>-</v>
      </c>
      <c r="T63" s="90" t="str">
        <f t="shared" si="25"/>
        <v/>
      </c>
      <c r="U63" s="90" t="str">
        <f t="shared" si="25"/>
        <v/>
      </c>
      <c r="V63" s="90" t="str">
        <f t="shared" si="25"/>
        <v/>
      </c>
      <c r="W63" s="90" t="str">
        <f t="shared" si="25"/>
        <v/>
      </c>
      <c r="X63" s="90" t="str">
        <f t="shared" si="25"/>
        <v/>
      </c>
      <c r="Y63" s="90" t="str">
        <f t="shared" si="25"/>
        <v/>
      </c>
      <c r="Z63" s="90" t="str">
        <f t="shared" si="25"/>
        <v/>
      </c>
      <c r="AA63" s="90" t="str">
        <f t="shared" si="25"/>
        <v/>
      </c>
      <c r="AB63" s="90" t="str">
        <f t="shared" si="25"/>
        <v/>
      </c>
      <c r="AC63" s="90" t="str">
        <f t="shared" si="25"/>
        <v/>
      </c>
      <c r="AD63" s="90" t="str">
        <f t="shared" si="26"/>
        <v/>
      </c>
      <c r="AE63" s="90" t="str">
        <f t="shared" si="26"/>
        <v/>
      </c>
      <c r="AF63" s="90" t="str">
        <f t="shared" si="26"/>
        <v/>
      </c>
      <c r="AG63" s="90" t="str">
        <f t="shared" si="26"/>
        <v/>
      </c>
      <c r="AH63" s="91" t="str">
        <f t="shared" si="26"/>
        <v/>
      </c>
      <c r="AI63" s="90" t="str">
        <f t="shared" si="26"/>
        <v/>
      </c>
      <c r="AJ63" s="90" t="str">
        <f t="shared" si="26"/>
        <v/>
      </c>
      <c r="AK63" s="90" t="str">
        <f t="shared" si="26"/>
        <v/>
      </c>
      <c r="AL63" s="90" t="str">
        <f t="shared" si="26"/>
        <v/>
      </c>
      <c r="AM63" s="90" t="str">
        <f t="shared" si="26"/>
        <v/>
      </c>
      <c r="AN63" s="90" t="str">
        <f t="shared" si="27"/>
        <v/>
      </c>
      <c r="AO63" s="90" t="str">
        <f t="shared" si="27"/>
        <v/>
      </c>
      <c r="AP63" s="90" t="str">
        <f t="shared" si="27"/>
        <v/>
      </c>
      <c r="AQ63" s="90" t="str">
        <f t="shared" si="27"/>
        <v/>
      </c>
      <c r="AR63" s="90" t="str">
        <f t="shared" si="27"/>
        <v/>
      </c>
      <c r="AS63" s="90" t="str">
        <f t="shared" si="27"/>
        <v/>
      </c>
      <c r="AT63" s="90" t="str">
        <f t="shared" si="27"/>
        <v/>
      </c>
      <c r="AU63" s="90" t="str">
        <f t="shared" si="27"/>
        <v/>
      </c>
      <c r="AV63" s="90" t="str">
        <f t="shared" si="27"/>
        <v/>
      </c>
      <c r="AW63" s="91" t="str">
        <f t="shared" si="27"/>
        <v/>
      </c>
      <c r="AY63" s="160"/>
      <c r="AZ63" s="160"/>
      <c r="BA63" s="160"/>
      <c r="BB63" s="160"/>
      <c r="BC63" s="160"/>
      <c r="BD63" s="160"/>
      <c r="BE63" s="160"/>
      <c r="BF63" s="160"/>
      <c r="BG63" s="160"/>
      <c r="BH63" s="160"/>
      <c r="BI63" s="160"/>
      <c r="BJ63" s="160"/>
      <c r="BK63" s="160"/>
      <c r="BL63" s="160"/>
      <c r="BM63" s="160"/>
    </row>
    <row r="64" spans="1:65" s="43" customFormat="1" hidden="1" outlineLevel="1" x14ac:dyDescent="0.2">
      <c r="A64" s="76"/>
      <c r="B64" s="4"/>
      <c r="C64" s="3"/>
      <c r="D64" s="89">
        <f t="shared" si="28"/>
        <v>0</v>
      </c>
      <c r="E64" s="89"/>
      <c r="F64" s="89"/>
      <c r="G64" s="13"/>
      <c r="H64" s="7"/>
      <c r="I64" s="8"/>
      <c r="J64" s="7"/>
      <c r="K64" s="8"/>
      <c r="L64" s="78"/>
      <c r="M64" s="80"/>
      <c r="N64" s="7"/>
      <c r="O64" s="10"/>
      <c r="P64" s="87">
        <f t="shared" si="29"/>
        <v>0</v>
      </c>
      <c r="Q64" s="89">
        <f t="shared" si="30"/>
        <v>0</v>
      </c>
      <c r="R64" s="89">
        <f t="shared" si="31"/>
        <v>0</v>
      </c>
      <c r="S64" s="116" t="str">
        <f t="shared" si="21"/>
        <v>-</v>
      </c>
      <c r="T64" s="90" t="str">
        <f t="shared" si="25"/>
        <v/>
      </c>
      <c r="U64" s="90" t="str">
        <f t="shared" si="25"/>
        <v/>
      </c>
      <c r="V64" s="90" t="str">
        <f t="shared" si="25"/>
        <v/>
      </c>
      <c r="W64" s="90" t="str">
        <f t="shared" si="25"/>
        <v/>
      </c>
      <c r="X64" s="90" t="str">
        <f t="shared" si="25"/>
        <v/>
      </c>
      <c r="Y64" s="90" t="str">
        <f t="shared" si="25"/>
        <v/>
      </c>
      <c r="Z64" s="90" t="str">
        <f t="shared" si="25"/>
        <v/>
      </c>
      <c r="AA64" s="90" t="str">
        <f t="shared" si="25"/>
        <v/>
      </c>
      <c r="AB64" s="90" t="str">
        <f t="shared" si="25"/>
        <v/>
      </c>
      <c r="AC64" s="90" t="str">
        <f t="shared" si="25"/>
        <v/>
      </c>
      <c r="AD64" s="90" t="str">
        <f t="shared" si="26"/>
        <v/>
      </c>
      <c r="AE64" s="90" t="str">
        <f t="shared" si="26"/>
        <v/>
      </c>
      <c r="AF64" s="90" t="str">
        <f t="shared" si="26"/>
        <v/>
      </c>
      <c r="AG64" s="90" t="str">
        <f t="shared" si="26"/>
        <v/>
      </c>
      <c r="AH64" s="91" t="str">
        <f t="shared" si="26"/>
        <v/>
      </c>
      <c r="AI64" s="90" t="str">
        <f t="shared" si="26"/>
        <v/>
      </c>
      <c r="AJ64" s="90" t="str">
        <f t="shared" si="26"/>
        <v/>
      </c>
      <c r="AK64" s="90" t="str">
        <f t="shared" si="26"/>
        <v/>
      </c>
      <c r="AL64" s="90" t="str">
        <f t="shared" si="26"/>
        <v/>
      </c>
      <c r="AM64" s="90" t="str">
        <f t="shared" si="26"/>
        <v/>
      </c>
      <c r="AN64" s="90" t="str">
        <f t="shared" si="27"/>
        <v/>
      </c>
      <c r="AO64" s="90" t="str">
        <f t="shared" si="27"/>
        <v/>
      </c>
      <c r="AP64" s="90" t="str">
        <f t="shared" si="27"/>
        <v/>
      </c>
      <c r="AQ64" s="90" t="str">
        <f t="shared" si="27"/>
        <v/>
      </c>
      <c r="AR64" s="90" t="str">
        <f t="shared" si="27"/>
        <v/>
      </c>
      <c r="AS64" s="90" t="str">
        <f t="shared" si="27"/>
        <v/>
      </c>
      <c r="AT64" s="90" t="str">
        <f t="shared" si="27"/>
        <v/>
      </c>
      <c r="AU64" s="90" t="str">
        <f t="shared" si="27"/>
        <v/>
      </c>
      <c r="AV64" s="90" t="str">
        <f t="shared" si="27"/>
        <v/>
      </c>
      <c r="AW64" s="91" t="str">
        <f t="shared" si="27"/>
        <v/>
      </c>
      <c r="AY64" s="160"/>
      <c r="AZ64" s="160"/>
      <c r="BA64" s="160"/>
      <c r="BB64" s="160"/>
      <c r="BC64" s="160"/>
      <c r="BD64" s="160"/>
      <c r="BE64" s="160"/>
      <c r="BF64" s="160"/>
      <c r="BG64" s="160"/>
      <c r="BH64" s="160"/>
      <c r="BI64" s="160"/>
      <c r="BJ64" s="160"/>
      <c r="BK64" s="160"/>
      <c r="BL64" s="160"/>
      <c r="BM64" s="160"/>
    </row>
    <row r="65" spans="1:65" s="43" customFormat="1" hidden="1" outlineLevel="1" x14ac:dyDescent="0.2">
      <c r="A65" s="76"/>
      <c r="B65" s="4"/>
      <c r="C65" s="3"/>
      <c r="D65" s="89">
        <f t="shared" si="28"/>
        <v>0</v>
      </c>
      <c r="E65" s="89"/>
      <c r="F65" s="89"/>
      <c r="G65" s="13"/>
      <c r="H65" s="7"/>
      <c r="I65" s="8"/>
      <c r="J65" s="7"/>
      <c r="K65" s="8"/>
      <c r="L65" s="78"/>
      <c r="M65" s="80"/>
      <c r="N65" s="7"/>
      <c r="O65" s="10"/>
      <c r="P65" s="87">
        <f t="shared" si="29"/>
        <v>0</v>
      </c>
      <c r="Q65" s="89">
        <f t="shared" si="30"/>
        <v>0</v>
      </c>
      <c r="R65" s="89">
        <f t="shared" si="31"/>
        <v>0</v>
      </c>
      <c r="S65" s="116" t="str">
        <f t="shared" si="21"/>
        <v>-</v>
      </c>
      <c r="T65" s="90" t="str">
        <f t="shared" si="25"/>
        <v/>
      </c>
      <c r="U65" s="90" t="str">
        <f t="shared" si="25"/>
        <v/>
      </c>
      <c r="V65" s="90" t="str">
        <f t="shared" si="25"/>
        <v/>
      </c>
      <c r="W65" s="90" t="str">
        <f t="shared" si="25"/>
        <v/>
      </c>
      <c r="X65" s="90" t="str">
        <f t="shared" si="25"/>
        <v/>
      </c>
      <c r="Y65" s="90" t="str">
        <f t="shared" si="25"/>
        <v/>
      </c>
      <c r="Z65" s="90" t="str">
        <f t="shared" si="25"/>
        <v/>
      </c>
      <c r="AA65" s="90" t="str">
        <f t="shared" si="25"/>
        <v/>
      </c>
      <c r="AB65" s="90" t="str">
        <f t="shared" si="25"/>
        <v/>
      </c>
      <c r="AC65" s="90" t="str">
        <f t="shared" si="25"/>
        <v/>
      </c>
      <c r="AD65" s="90" t="str">
        <f t="shared" si="26"/>
        <v/>
      </c>
      <c r="AE65" s="90" t="str">
        <f t="shared" si="26"/>
        <v/>
      </c>
      <c r="AF65" s="90" t="str">
        <f t="shared" si="26"/>
        <v/>
      </c>
      <c r="AG65" s="90" t="str">
        <f t="shared" si="26"/>
        <v/>
      </c>
      <c r="AH65" s="91" t="str">
        <f t="shared" si="26"/>
        <v/>
      </c>
      <c r="AI65" s="90" t="str">
        <f t="shared" si="26"/>
        <v/>
      </c>
      <c r="AJ65" s="90" t="str">
        <f t="shared" si="26"/>
        <v/>
      </c>
      <c r="AK65" s="90" t="str">
        <f t="shared" si="26"/>
        <v/>
      </c>
      <c r="AL65" s="90" t="str">
        <f t="shared" si="26"/>
        <v/>
      </c>
      <c r="AM65" s="90" t="str">
        <f t="shared" si="26"/>
        <v/>
      </c>
      <c r="AN65" s="90" t="str">
        <f t="shared" si="27"/>
        <v/>
      </c>
      <c r="AO65" s="90" t="str">
        <f t="shared" si="27"/>
        <v/>
      </c>
      <c r="AP65" s="90" t="str">
        <f t="shared" si="27"/>
        <v/>
      </c>
      <c r="AQ65" s="90" t="str">
        <f t="shared" si="27"/>
        <v/>
      </c>
      <c r="AR65" s="90" t="str">
        <f t="shared" si="27"/>
        <v/>
      </c>
      <c r="AS65" s="90" t="str">
        <f t="shared" si="27"/>
        <v/>
      </c>
      <c r="AT65" s="90" t="str">
        <f t="shared" si="27"/>
        <v/>
      </c>
      <c r="AU65" s="90" t="str">
        <f t="shared" si="27"/>
        <v/>
      </c>
      <c r="AV65" s="90" t="str">
        <f t="shared" si="27"/>
        <v/>
      </c>
      <c r="AW65" s="91" t="str">
        <f t="shared" si="27"/>
        <v/>
      </c>
      <c r="AY65" s="160"/>
      <c r="AZ65" s="160"/>
      <c r="BA65" s="160"/>
      <c r="BB65" s="160"/>
      <c r="BC65" s="160"/>
      <c r="BD65" s="160"/>
      <c r="BE65" s="160"/>
      <c r="BF65" s="160"/>
      <c r="BG65" s="160"/>
      <c r="BH65" s="160"/>
      <c r="BI65" s="160"/>
      <c r="BJ65" s="160"/>
      <c r="BK65" s="160"/>
      <c r="BL65" s="160"/>
      <c r="BM65" s="160"/>
    </row>
    <row r="66" spans="1:65" s="43" customFormat="1" hidden="1" outlineLevel="1" x14ac:dyDescent="0.2">
      <c r="A66" s="76"/>
      <c r="B66" s="4"/>
      <c r="C66" s="3"/>
      <c r="D66" s="89">
        <f t="shared" si="28"/>
        <v>0</v>
      </c>
      <c r="E66" s="89"/>
      <c r="F66" s="89"/>
      <c r="G66" s="13"/>
      <c r="H66" s="7"/>
      <c r="I66" s="8"/>
      <c r="J66" s="7"/>
      <c r="K66" s="8"/>
      <c r="L66" s="78"/>
      <c r="M66" s="80"/>
      <c r="N66" s="7"/>
      <c r="O66" s="10"/>
      <c r="P66" s="87">
        <f t="shared" si="29"/>
        <v>0</v>
      </c>
      <c r="Q66" s="89">
        <f t="shared" si="30"/>
        <v>0</v>
      </c>
      <c r="R66" s="89">
        <f t="shared" si="31"/>
        <v>0</v>
      </c>
      <c r="S66" s="116" t="str">
        <f t="shared" si="21"/>
        <v>-</v>
      </c>
      <c r="T66" s="90" t="str">
        <f t="shared" si="25"/>
        <v/>
      </c>
      <c r="U66" s="90" t="str">
        <f t="shared" si="25"/>
        <v/>
      </c>
      <c r="V66" s="90" t="str">
        <f t="shared" si="25"/>
        <v/>
      </c>
      <c r="W66" s="90" t="str">
        <f t="shared" si="25"/>
        <v/>
      </c>
      <c r="X66" s="90" t="str">
        <f t="shared" si="25"/>
        <v/>
      </c>
      <c r="Y66" s="90" t="str">
        <f t="shared" si="25"/>
        <v/>
      </c>
      <c r="Z66" s="90" t="str">
        <f t="shared" si="25"/>
        <v/>
      </c>
      <c r="AA66" s="90" t="str">
        <f t="shared" si="25"/>
        <v/>
      </c>
      <c r="AB66" s="90" t="str">
        <f t="shared" si="25"/>
        <v/>
      </c>
      <c r="AC66" s="90" t="str">
        <f t="shared" si="25"/>
        <v/>
      </c>
      <c r="AD66" s="90" t="str">
        <f t="shared" si="26"/>
        <v/>
      </c>
      <c r="AE66" s="90" t="str">
        <f t="shared" si="26"/>
        <v/>
      </c>
      <c r="AF66" s="90" t="str">
        <f t="shared" si="26"/>
        <v/>
      </c>
      <c r="AG66" s="90" t="str">
        <f t="shared" si="26"/>
        <v/>
      </c>
      <c r="AH66" s="91" t="str">
        <f t="shared" si="26"/>
        <v/>
      </c>
      <c r="AI66" s="90" t="str">
        <f t="shared" si="26"/>
        <v/>
      </c>
      <c r="AJ66" s="90" t="str">
        <f t="shared" si="26"/>
        <v/>
      </c>
      <c r="AK66" s="90" t="str">
        <f t="shared" si="26"/>
        <v/>
      </c>
      <c r="AL66" s="90" t="str">
        <f t="shared" si="26"/>
        <v/>
      </c>
      <c r="AM66" s="90" t="str">
        <f t="shared" si="26"/>
        <v/>
      </c>
      <c r="AN66" s="90" t="str">
        <f t="shared" si="27"/>
        <v/>
      </c>
      <c r="AO66" s="90" t="str">
        <f t="shared" si="27"/>
        <v/>
      </c>
      <c r="AP66" s="90" t="str">
        <f t="shared" si="27"/>
        <v/>
      </c>
      <c r="AQ66" s="90" t="str">
        <f t="shared" si="27"/>
        <v/>
      </c>
      <c r="AR66" s="90" t="str">
        <f t="shared" si="27"/>
        <v/>
      </c>
      <c r="AS66" s="90" t="str">
        <f t="shared" si="27"/>
        <v/>
      </c>
      <c r="AT66" s="90" t="str">
        <f t="shared" si="27"/>
        <v/>
      </c>
      <c r="AU66" s="90" t="str">
        <f t="shared" si="27"/>
        <v/>
      </c>
      <c r="AV66" s="90" t="str">
        <f t="shared" si="27"/>
        <v/>
      </c>
      <c r="AW66" s="91" t="str">
        <f t="shared" si="27"/>
        <v/>
      </c>
      <c r="AY66" s="160"/>
      <c r="AZ66" s="160"/>
      <c r="BA66" s="160"/>
      <c r="BB66" s="160"/>
      <c r="BC66" s="160"/>
      <c r="BD66" s="160"/>
      <c r="BE66" s="160"/>
      <c r="BF66" s="160"/>
      <c r="BG66" s="160"/>
      <c r="BH66" s="160"/>
      <c r="BI66" s="160"/>
      <c r="BJ66" s="160"/>
      <c r="BK66" s="160"/>
      <c r="BL66" s="160"/>
      <c r="BM66" s="160"/>
    </row>
    <row r="67" spans="1:65" s="43" customFormat="1" hidden="1" outlineLevel="1" x14ac:dyDescent="0.2">
      <c r="A67" s="76"/>
      <c r="B67" s="4"/>
      <c r="C67" s="3"/>
      <c r="D67" s="89">
        <f t="shared" si="28"/>
        <v>0</v>
      </c>
      <c r="E67" s="89"/>
      <c r="F67" s="89"/>
      <c r="G67" s="13"/>
      <c r="H67" s="7"/>
      <c r="I67" s="8"/>
      <c r="J67" s="7"/>
      <c r="K67" s="8"/>
      <c r="L67" s="78"/>
      <c r="M67" s="80"/>
      <c r="N67" s="7"/>
      <c r="O67" s="10"/>
      <c r="P67" s="87">
        <f t="shared" si="29"/>
        <v>0</v>
      </c>
      <c r="Q67" s="89">
        <f t="shared" si="30"/>
        <v>0</v>
      </c>
      <c r="R67" s="89">
        <f t="shared" si="31"/>
        <v>0</v>
      </c>
      <c r="S67" s="116" t="str">
        <f t="shared" si="21"/>
        <v>-</v>
      </c>
      <c r="T67" s="90" t="str">
        <f t="shared" si="25"/>
        <v/>
      </c>
      <c r="U67" s="90" t="str">
        <f t="shared" si="25"/>
        <v/>
      </c>
      <c r="V67" s="90" t="str">
        <f t="shared" si="25"/>
        <v/>
      </c>
      <c r="W67" s="90" t="str">
        <f t="shared" si="25"/>
        <v/>
      </c>
      <c r="X67" s="90" t="str">
        <f t="shared" si="25"/>
        <v/>
      </c>
      <c r="Y67" s="90" t="str">
        <f t="shared" si="25"/>
        <v/>
      </c>
      <c r="Z67" s="90" t="str">
        <f t="shared" si="25"/>
        <v/>
      </c>
      <c r="AA67" s="90" t="str">
        <f t="shared" si="25"/>
        <v/>
      </c>
      <c r="AB67" s="90" t="str">
        <f t="shared" si="25"/>
        <v/>
      </c>
      <c r="AC67" s="90" t="str">
        <f t="shared" si="25"/>
        <v/>
      </c>
      <c r="AD67" s="90" t="str">
        <f t="shared" si="26"/>
        <v/>
      </c>
      <c r="AE67" s="90" t="str">
        <f t="shared" si="26"/>
        <v/>
      </c>
      <c r="AF67" s="90" t="str">
        <f t="shared" si="26"/>
        <v/>
      </c>
      <c r="AG67" s="90" t="str">
        <f t="shared" si="26"/>
        <v/>
      </c>
      <c r="AH67" s="91" t="str">
        <f t="shared" si="26"/>
        <v/>
      </c>
      <c r="AI67" s="90" t="str">
        <f t="shared" si="26"/>
        <v/>
      </c>
      <c r="AJ67" s="90" t="str">
        <f t="shared" si="26"/>
        <v/>
      </c>
      <c r="AK67" s="90" t="str">
        <f t="shared" si="26"/>
        <v/>
      </c>
      <c r="AL67" s="90" t="str">
        <f t="shared" si="26"/>
        <v/>
      </c>
      <c r="AM67" s="90" t="str">
        <f t="shared" si="26"/>
        <v/>
      </c>
      <c r="AN67" s="90" t="str">
        <f t="shared" si="27"/>
        <v/>
      </c>
      <c r="AO67" s="90" t="str">
        <f t="shared" si="27"/>
        <v/>
      </c>
      <c r="AP67" s="90" t="str">
        <f t="shared" si="27"/>
        <v/>
      </c>
      <c r="AQ67" s="90" t="str">
        <f t="shared" si="27"/>
        <v/>
      </c>
      <c r="AR67" s="90" t="str">
        <f t="shared" si="27"/>
        <v/>
      </c>
      <c r="AS67" s="90" t="str">
        <f t="shared" si="27"/>
        <v/>
      </c>
      <c r="AT67" s="90" t="str">
        <f t="shared" si="27"/>
        <v/>
      </c>
      <c r="AU67" s="90" t="str">
        <f t="shared" si="27"/>
        <v/>
      </c>
      <c r="AV67" s="90" t="str">
        <f t="shared" si="27"/>
        <v/>
      </c>
      <c r="AW67" s="91" t="str">
        <f t="shared" si="27"/>
        <v/>
      </c>
      <c r="AY67" s="160"/>
      <c r="AZ67" s="160"/>
      <c r="BA67" s="160"/>
      <c r="BB67" s="160"/>
      <c r="BC67" s="160"/>
      <c r="BD67" s="160"/>
      <c r="BE67" s="160"/>
      <c r="BF67" s="160"/>
      <c r="BG67" s="160"/>
      <c r="BH67" s="160"/>
      <c r="BI67" s="160"/>
      <c r="BJ67" s="160"/>
      <c r="BK67" s="160"/>
      <c r="BL67" s="160"/>
      <c r="BM67" s="160"/>
    </row>
    <row r="68" spans="1:65" s="43" customFormat="1" hidden="1" outlineLevel="1" x14ac:dyDescent="0.2">
      <c r="A68" s="76"/>
      <c r="B68" s="4"/>
      <c r="C68" s="3"/>
      <c r="D68" s="89">
        <f t="shared" si="28"/>
        <v>0</v>
      </c>
      <c r="E68" s="89"/>
      <c r="F68" s="89"/>
      <c r="G68" s="13"/>
      <c r="H68" s="7"/>
      <c r="I68" s="8"/>
      <c r="J68" s="7"/>
      <c r="K68" s="8"/>
      <c r="L68" s="78"/>
      <c r="M68" s="80"/>
      <c r="N68" s="7"/>
      <c r="O68" s="10"/>
      <c r="P68" s="87">
        <f t="shared" si="29"/>
        <v>0</v>
      </c>
      <c r="Q68" s="89">
        <f t="shared" si="30"/>
        <v>0</v>
      </c>
      <c r="R68" s="89">
        <f t="shared" si="31"/>
        <v>0</v>
      </c>
      <c r="S68" s="116" t="str">
        <f t="shared" si="21"/>
        <v>-</v>
      </c>
      <c r="T68" s="90" t="str">
        <f t="shared" si="25"/>
        <v/>
      </c>
      <c r="U68" s="90" t="str">
        <f t="shared" si="25"/>
        <v/>
      </c>
      <c r="V68" s="90" t="str">
        <f t="shared" si="25"/>
        <v/>
      </c>
      <c r="W68" s="90" t="str">
        <f t="shared" si="25"/>
        <v/>
      </c>
      <c r="X68" s="90" t="str">
        <f t="shared" si="25"/>
        <v/>
      </c>
      <c r="Y68" s="90" t="str">
        <f t="shared" si="25"/>
        <v/>
      </c>
      <c r="Z68" s="90" t="str">
        <f t="shared" si="25"/>
        <v/>
      </c>
      <c r="AA68" s="90" t="str">
        <f t="shared" si="25"/>
        <v/>
      </c>
      <c r="AB68" s="90" t="str">
        <f t="shared" si="25"/>
        <v/>
      </c>
      <c r="AC68" s="90" t="str">
        <f t="shared" si="25"/>
        <v/>
      </c>
      <c r="AD68" s="90" t="str">
        <f t="shared" si="26"/>
        <v/>
      </c>
      <c r="AE68" s="90" t="str">
        <f t="shared" si="26"/>
        <v/>
      </c>
      <c r="AF68" s="90" t="str">
        <f t="shared" si="26"/>
        <v/>
      </c>
      <c r="AG68" s="90" t="str">
        <f t="shared" si="26"/>
        <v/>
      </c>
      <c r="AH68" s="91" t="str">
        <f t="shared" si="26"/>
        <v/>
      </c>
      <c r="AI68" s="90" t="str">
        <f t="shared" si="26"/>
        <v/>
      </c>
      <c r="AJ68" s="90" t="str">
        <f t="shared" si="26"/>
        <v/>
      </c>
      <c r="AK68" s="90" t="str">
        <f t="shared" si="26"/>
        <v/>
      </c>
      <c r="AL68" s="90" t="str">
        <f t="shared" si="26"/>
        <v/>
      </c>
      <c r="AM68" s="90" t="str">
        <f t="shared" si="26"/>
        <v/>
      </c>
      <c r="AN68" s="90" t="str">
        <f t="shared" si="27"/>
        <v/>
      </c>
      <c r="AO68" s="90" t="str">
        <f t="shared" si="27"/>
        <v/>
      </c>
      <c r="AP68" s="90" t="str">
        <f t="shared" si="27"/>
        <v/>
      </c>
      <c r="AQ68" s="90" t="str">
        <f t="shared" si="27"/>
        <v/>
      </c>
      <c r="AR68" s="90" t="str">
        <f t="shared" si="27"/>
        <v/>
      </c>
      <c r="AS68" s="90" t="str">
        <f t="shared" si="27"/>
        <v/>
      </c>
      <c r="AT68" s="90" t="str">
        <f t="shared" si="27"/>
        <v/>
      </c>
      <c r="AU68" s="90" t="str">
        <f t="shared" si="27"/>
        <v/>
      </c>
      <c r="AV68" s="90" t="str">
        <f t="shared" si="27"/>
        <v/>
      </c>
      <c r="AW68" s="91" t="str">
        <f t="shared" si="27"/>
        <v/>
      </c>
      <c r="AY68" s="160"/>
      <c r="AZ68" s="160"/>
      <c r="BA68" s="160"/>
      <c r="BB68" s="160"/>
      <c r="BC68" s="160"/>
      <c r="BD68" s="160"/>
      <c r="BE68" s="160"/>
      <c r="BF68" s="160"/>
      <c r="BG68" s="160"/>
      <c r="BH68" s="160"/>
      <c r="BI68" s="160"/>
      <c r="BJ68" s="160"/>
      <c r="BK68" s="160"/>
      <c r="BL68" s="160"/>
      <c r="BM68" s="160"/>
    </row>
    <row r="69" spans="1:65" s="43" customFormat="1" hidden="1" outlineLevel="1" x14ac:dyDescent="0.2">
      <c r="A69" s="76"/>
      <c r="B69" s="4"/>
      <c r="C69" s="3"/>
      <c r="D69" s="89">
        <f t="shared" si="28"/>
        <v>0</v>
      </c>
      <c r="E69" s="89"/>
      <c r="F69" s="89"/>
      <c r="G69" s="13"/>
      <c r="H69" s="7"/>
      <c r="I69" s="8"/>
      <c r="J69" s="7"/>
      <c r="K69" s="8"/>
      <c r="L69" s="78"/>
      <c r="M69" s="80"/>
      <c r="N69" s="7"/>
      <c r="O69" s="10"/>
      <c r="P69" s="87">
        <f t="shared" si="29"/>
        <v>0</v>
      </c>
      <c r="Q69" s="89">
        <f t="shared" si="30"/>
        <v>0</v>
      </c>
      <c r="R69" s="89">
        <f t="shared" si="31"/>
        <v>0</v>
      </c>
      <c r="S69" s="116" t="str">
        <f t="shared" si="21"/>
        <v>-</v>
      </c>
      <c r="T69" s="90" t="str">
        <f t="shared" ref="T69:AC80" si="32">IF($C69=T$307,$D69,"")</f>
        <v/>
      </c>
      <c r="U69" s="90" t="str">
        <f t="shared" si="32"/>
        <v/>
      </c>
      <c r="V69" s="90" t="str">
        <f t="shared" si="32"/>
        <v/>
      </c>
      <c r="W69" s="90" t="str">
        <f t="shared" si="32"/>
        <v/>
      </c>
      <c r="X69" s="90" t="str">
        <f t="shared" si="32"/>
        <v/>
      </c>
      <c r="Y69" s="90" t="str">
        <f t="shared" si="32"/>
        <v/>
      </c>
      <c r="Z69" s="90" t="str">
        <f t="shared" si="32"/>
        <v/>
      </c>
      <c r="AA69" s="90" t="str">
        <f t="shared" si="32"/>
        <v/>
      </c>
      <c r="AB69" s="90" t="str">
        <f t="shared" si="32"/>
        <v/>
      </c>
      <c r="AC69" s="90" t="str">
        <f t="shared" si="32"/>
        <v/>
      </c>
      <c r="AD69" s="90" t="str">
        <f t="shared" ref="AD69:AM80" si="33">IF($C69=AD$307,$D69,"")</f>
        <v/>
      </c>
      <c r="AE69" s="90" t="str">
        <f t="shared" si="33"/>
        <v/>
      </c>
      <c r="AF69" s="90" t="str">
        <f t="shared" si="33"/>
        <v/>
      </c>
      <c r="AG69" s="90" t="str">
        <f t="shared" si="33"/>
        <v/>
      </c>
      <c r="AH69" s="91" t="str">
        <f t="shared" si="33"/>
        <v/>
      </c>
      <c r="AI69" s="90" t="str">
        <f t="shared" si="33"/>
        <v/>
      </c>
      <c r="AJ69" s="90" t="str">
        <f t="shared" si="33"/>
        <v/>
      </c>
      <c r="AK69" s="90" t="str">
        <f t="shared" si="33"/>
        <v/>
      </c>
      <c r="AL69" s="90" t="str">
        <f t="shared" si="33"/>
        <v/>
      </c>
      <c r="AM69" s="90" t="str">
        <f t="shared" si="33"/>
        <v/>
      </c>
      <c r="AN69" s="90" t="str">
        <f t="shared" ref="AN69:AW80" si="34">IF($C69=AN$307,$D69,"")</f>
        <v/>
      </c>
      <c r="AO69" s="90" t="str">
        <f t="shared" si="34"/>
        <v/>
      </c>
      <c r="AP69" s="90" t="str">
        <f t="shared" si="34"/>
        <v/>
      </c>
      <c r="AQ69" s="90" t="str">
        <f t="shared" si="34"/>
        <v/>
      </c>
      <c r="AR69" s="90" t="str">
        <f t="shared" si="34"/>
        <v/>
      </c>
      <c r="AS69" s="90" t="str">
        <f t="shared" si="34"/>
        <v/>
      </c>
      <c r="AT69" s="90" t="str">
        <f t="shared" si="34"/>
        <v/>
      </c>
      <c r="AU69" s="90" t="str">
        <f t="shared" si="34"/>
        <v/>
      </c>
      <c r="AV69" s="90" t="str">
        <f t="shared" si="34"/>
        <v/>
      </c>
      <c r="AW69" s="91" t="str">
        <f t="shared" si="34"/>
        <v/>
      </c>
      <c r="AY69" s="160"/>
      <c r="AZ69" s="160"/>
      <c r="BA69" s="160"/>
      <c r="BB69" s="160"/>
      <c r="BC69" s="160"/>
      <c r="BD69" s="160"/>
      <c r="BE69" s="160"/>
      <c r="BF69" s="160"/>
      <c r="BG69" s="160"/>
      <c r="BH69" s="160"/>
      <c r="BI69" s="160"/>
      <c r="BJ69" s="160"/>
      <c r="BK69" s="160"/>
      <c r="BL69" s="160"/>
      <c r="BM69" s="160"/>
    </row>
    <row r="70" spans="1:65" s="43" customFormat="1" hidden="1" outlineLevel="1" x14ac:dyDescent="0.2">
      <c r="A70" s="76"/>
      <c r="B70" s="4"/>
      <c r="C70" s="3"/>
      <c r="D70" s="89">
        <f t="shared" si="28"/>
        <v>0</v>
      </c>
      <c r="E70" s="89"/>
      <c r="F70" s="89"/>
      <c r="G70" s="13"/>
      <c r="H70" s="7"/>
      <c r="I70" s="8"/>
      <c r="J70" s="7"/>
      <c r="K70" s="8"/>
      <c r="L70" s="78"/>
      <c r="M70" s="80"/>
      <c r="N70" s="7"/>
      <c r="O70" s="10"/>
      <c r="P70" s="87">
        <f t="shared" si="29"/>
        <v>0</v>
      </c>
      <c r="Q70" s="89">
        <f t="shared" si="30"/>
        <v>0</v>
      </c>
      <c r="R70" s="89">
        <f t="shared" si="31"/>
        <v>0</v>
      </c>
      <c r="S70" s="116" t="str">
        <f t="shared" si="21"/>
        <v>-</v>
      </c>
      <c r="T70" s="90" t="str">
        <f t="shared" si="32"/>
        <v/>
      </c>
      <c r="U70" s="90" t="str">
        <f t="shared" si="32"/>
        <v/>
      </c>
      <c r="V70" s="90" t="str">
        <f t="shared" si="32"/>
        <v/>
      </c>
      <c r="W70" s="90" t="str">
        <f t="shared" si="32"/>
        <v/>
      </c>
      <c r="X70" s="90" t="str">
        <f t="shared" si="32"/>
        <v/>
      </c>
      <c r="Y70" s="90" t="str">
        <f t="shared" si="32"/>
        <v/>
      </c>
      <c r="Z70" s="90" t="str">
        <f t="shared" si="32"/>
        <v/>
      </c>
      <c r="AA70" s="90" t="str">
        <f t="shared" si="32"/>
        <v/>
      </c>
      <c r="AB70" s="90" t="str">
        <f t="shared" si="32"/>
        <v/>
      </c>
      <c r="AC70" s="90" t="str">
        <f t="shared" si="32"/>
        <v/>
      </c>
      <c r="AD70" s="90" t="str">
        <f t="shared" si="33"/>
        <v/>
      </c>
      <c r="AE70" s="90" t="str">
        <f t="shared" si="33"/>
        <v/>
      </c>
      <c r="AF70" s="90" t="str">
        <f t="shared" si="33"/>
        <v/>
      </c>
      <c r="AG70" s="90" t="str">
        <f t="shared" si="33"/>
        <v/>
      </c>
      <c r="AH70" s="91" t="str">
        <f t="shared" si="33"/>
        <v/>
      </c>
      <c r="AI70" s="90" t="str">
        <f t="shared" si="33"/>
        <v/>
      </c>
      <c r="AJ70" s="90" t="str">
        <f t="shared" si="33"/>
        <v/>
      </c>
      <c r="AK70" s="90" t="str">
        <f t="shared" si="33"/>
        <v/>
      </c>
      <c r="AL70" s="90" t="str">
        <f t="shared" si="33"/>
        <v/>
      </c>
      <c r="AM70" s="90" t="str">
        <f t="shared" si="33"/>
        <v/>
      </c>
      <c r="AN70" s="90" t="str">
        <f t="shared" si="34"/>
        <v/>
      </c>
      <c r="AO70" s="90" t="str">
        <f t="shared" si="34"/>
        <v/>
      </c>
      <c r="AP70" s="90" t="str">
        <f t="shared" si="34"/>
        <v/>
      </c>
      <c r="AQ70" s="90" t="str">
        <f t="shared" si="34"/>
        <v/>
      </c>
      <c r="AR70" s="90" t="str">
        <f t="shared" si="34"/>
        <v/>
      </c>
      <c r="AS70" s="90" t="str">
        <f t="shared" si="34"/>
        <v/>
      </c>
      <c r="AT70" s="90" t="str">
        <f t="shared" si="34"/>
        <v/>
      </c>
      <c r="AU70" s="90" t="str">
        <f t="shared" si="34"/>
        <v/>
      </c>
      <c r="AV70" s="90" t="str">
        <f t="shared" si="34"/>
        <v/>
      </c>
      <c r="AW70" s="91" t="str">
        <f t="shared" si="34"/>
        <v/>
      </c>
      <c r="AY70" s="160"/>
      <c r="AZ70" s="160"/>
      <c r="BA70" s="160"/>
      <c r="BB70" s="160"/>
      <c r="BC70" s="160"/>
      <c r="BD70" s="160"/>
      <c r="BE70" s="160"/>
      <c r="BF70" s="160"/>
      <c r="BG70" s="160"/>
      <c r="BH70" s="160"/>
      <c r="BI70" s="160"/>
      <c r="BJ70" s="160"/>
      <c r="BK70" s="160"/>
      <c r="BL70" s="160"/>
      <c r="BM70" s="160"/>
    </row>
    <row r="71" spans="1:65" s="43" customFormat="1" hidden="1" outlineLevel="1" x14ac:dyDescent="0.2">
      <c r="A71" s="76"/>
      <c r="B71" s="4"/>
      <c r="C71" s="3"/>
      <c r="D71" s="89">
        <f t="shared" si="28"/>
        <v>0</v>
      </c>
      <c r="E71" s="89"/>
      <c r="F71" s="89"/>
      <c r="G71" s="13"/>
      <c r="H71" s="7"/>
      <c r="I71" s="8"/>
      <c r="J71" s="7"/>
      <c r="K71" s="8"/>
      <c r="L71" s="78"/>
      <c r="M71" s="80"/>
      <c r="N71" s="7"/>
      <c r="O71" s="10"/>
      <c r="P71" s="87">
        <f t="shared" si="29"/>
        <v>0</v>
      </c>
      <c r="Q71" s="89">
        <f t="shared" si="30"/>
        <v>0</v>
      </c>
      <c r="R71" s="89">
        <f t="shared" si="31"/>
        <v>0</v>
      </c>
      <c r="S71" s="116" t="str">
        <f t="shared" si="21"/>
        <v>-</v>
      </c>
      <c r="T71" s="90" t="str">
        <f t="shared" si="32"/>
        <v/>
      </c>
      <c r="U71" s="90" t="str">
        <f t="shared" si="32"/>
        <v/>
      </c>
      <c r="V71" s="90" t="str">
        <f t="shared" si="32"/>
        <v/>
      </c>
      <c r="W71" s="90" t="str">
        <f t="shared" si="32"/>
        <v/>
      </c>
      <c r="X71" s="90" t="str">
        <f t="shared" si="32"/>
        <v/>
      </c>
      <c r="Y71" s="90" t="str">
        <f t="shared" si="32"/>
        <v/>
      </c>
      <c r="Z71" s="90" t="str">
        <f t="shared" si="32"/>
        <v/>
      </c>
      <c r="AA71" s="90" t="str">
        <f t="shared" si="32"/>
        <v/>
      </c>
      <c r="AB71" s="90" t="str">
        <f t="shared" si="32"/>
        <v/>
      </c>
      <c r="AC71" s="90" t="str">
        <f t="shared" si="32"/>
        <v/>
      </c>
      <c r="AD71" s="90" t="str">
        <f t="shared" si="33"/>
        <v/>
      </c>
      <c r="AE71" s="90" t="str">
        <f t="shared" si="33"/>
        <v/>
      </c>
      <c r="AF71" s="90" t="str">
        <f t="shared" si="33"/>
        <v/>
      </c>
      <c r="AG71" s="90" t="str">
        <f t="shared" si="33"/>
        <v/>
      </c>
      <c r="AH71" s="91" t="str">
        <f t="shared" si="33"/>
        <v/>
      </c>
      <c r="AI71" s="90" t="str">
        <f t="shared" si="33"/>
        <v/>
      </c>
      <c r="AJ71" s="90" t="str">
        <f t="shared" si="33"/>
        <v/>
      </c>
      <c r="AK71" s="90" t="str">
        <f t="shared" si="33"/>
        <v/>
      </c>
      <c r="AL71" s="90" t="str">
        <f t="shared" si="33"/>
        <v/>
      </c>
      <c r="AM71" s="90" t="str">
        <f t="shared" si="33"/>
        <v/>
      </c>
      <c r="AN71" s="90" t="str">
        <f t="shared" si="34"/>
        <v/>
      </c>
      <c r="AO71" s="90" t="str">
        <f t="shared" si="34"/>
        <v/>
      </c>
      <c r="AP71" s="90" t="str">
        <f t="shared" si="34"/>
        <v/>
      </c>
      <c r="AQ71" s="90" t="str">
        <f t="shared" si="34"/>
        <v/>
      </c>
      <c r="AR71" s="90" t="str">
        <f t="shared" si="34"/>
        <v/>
      </c>
      <c r="AS71" s="90" t="str">
        <f t="shared" si="34"/>
        <v/>
      </c>
      <c r="AT71" s="90" t="str">
        <f t="shared" si="34"/>
        <v/>
      </c>
      <c r="AU71" s="90" t="str">
        <f t="shared" si="34"/>
        <v/>
      </c>
      <c r="AV71" s="90" t="str">
        <f t="shared" si="34"/>
        <v/>
      </c>
      <c r="AW71" s="91" t="str">
        <f t="shared" si="34"/>
        <v/>
      </c>
      <c r="AY71" s="160"/>
      <c r="AZ71" s="160"/>
      <c r="BA71" s="160"/>
      <c r="BB71" s="160"/>
      <c r="BC71" s="160"/>
      <c r="BD71" s="160"/>
      <c r="BE71" s="160"/>
      <c r="BF71" s="160"/>
      <c r="BG71" s="160"/>
      <c r="BH71" s="160"/>
      <c r="BI71" s="160"/>
      <c r="BJ71" s="160"/>
      <c r="BK71" s="160"/>
      <c r="BL71" s="160"/>
      <c r="BM71" s="160"/>
    </row>
    <row r="72" spans="1:65" s="43" customFormat="1" hidden="1" outlineLevel="1" x14ac:dyDescent="0.2">
      <c r="A72" s="76"/>
      <c r="B72" s="4"/>
      <c r="C72" s="3"/>
      <c r="D72" s="89">
        <f t="shared" si="28"/>
        <v>0</v>
      </c>
      <c r="E72" s="89"/>
      <c r="F72" s="89"/>
      <c r="G72" s="13"/>
      <c r="H72" s="7"/>
      <c r="I72" s="8"/>
      <c r="J72" s="7"/>
      <c r="K72" s="8"/>
      <c r="L72" s="78"/>
      <c r="M72" s="80"/>
      <c r="N72" s="7"/>
      <c r="O72" s="10"/>
      <c r="P72" s="87">
        <f t="shared" si="29"/>
        <v>0</v>
      </c>
      <c r="Q72" s="89">
        <f t="shared" si="30"/>
        <v>0</v>
      </c>
      <c r="R72" s="89">
        <f t="shared" si="31"/>
        <v>0</v>
      </c>
      <c r="S72" s="116" t="str">
        <f t="shared" si="21"/>
        <v>-</v>
      </c>
      <c r="T72" s="90" t="str">
        <f t="shared" si="32"/>
        <v/>
      </c>
      <c r="U72" s="90" t="str">
        <f t="shared" si="32"/>
        <v/>
      </c>
      <c r="V72" s="90" t="str">
        <f t="shared" si="32"/>
        <v/>
      </c>
      <c r="W72" s="90" t="str">
        <f t="shared" si="32"/>
        <v/>
      </c>
      <c r="X72" s="90" t="str">
        <f t="shared" si="32"/>
        <v/>
      </c>
      <c r="Y72" s="90" t="str">
        <f t="shared" si="32"/>
        <v/>
      </c>
      <c r="Z72" s="90" t="str">
        <f t="shared" si="32"/>
        <v/>
      </c>
      <c r="AA72" s="90" t="str">
        <f t="shared" si="32"/>
        <v/>
      </c>
      <c r="AB72" s="90" t="str">
        <f t="shared" si="32"/>
        <v/>
      </c>
      <c r="AC72" s="90" t="str">
        <f t="shared" si="32"/>
        <v/>
      </c>
      <c r="AD72" s="90" t="str">
        <f t="shared" si="33"/>
        <v/>
      </c>
      <c r="AE72" s="90" t="str">
        <f t="shared" si="33"/>
        <v/>
      </c>
      <c r="AF72" s="90" t="str">
        <f t="shared" si="33"/>
        <v/>
      </c>
      <c r="AG72" s="90" t="str">
        <f t="shared" si="33"/>
        <v/>
      </c>
      <c r="AH72" s="91" t="str">
        <f t="shared" si="33"/>
        <v/>
      </c>
      <c r="AI72" s="90" t="str">
        <f t="shared" si="33"/>
        <v/>
      </c>
      <c r="AJ72" s="90" t="str">
        <f t="shared" si="33"/>
        <v/>
      </c>
      <c r="AK72" s="90" t="str">
        <f t="shared" si="33"/>
        <v/>
      </c>
      <c r="AL72" s="90" t="str">
        <f t="shared" si="33"/>
        <v/>
      </c>
      <c r="AM72" s="90" t="str">
        <f t="shared" si="33"/>
        <v/>
      </c>
      <c r="AN72" s="90" t="str">
        <f t="shared" si="34"/>
        <v/>
      </c>
      <c r="AO72" s="90" t="str">
        <f t="shared" si="34"/>
        <v/>
      </c>
      <c r="AP72" s="90" t="str">
        <f t="shared" si="34"/>
        <v/>
      </c>
      <c r="AQ72" s="90" t="str">
        <f t="shared" si="34"/>
        <v/>
      </c>
      <c r="AR72" s="90" t="str">
        <f t="shared" si="34"/>
        <v/>
      </c>
      <c r="AS72" s="90" t="str">
        <f t="shared" si="34"/>
        <v/>
      </c>
      <c r="AT72" s="90" t="str">
        <f t="shared" si="34"/>
        <v/>
      </c>
      <c r="AU72" s="90" t="str">
        <f t="shared" si="34"/>
        <v/>
      </c>
      <c r="AV72" s="90" t="str">
        <f t="shared" si="34"/>
        <v/>
      </c>
      <c r="AW72" s="91" t="str">
        <f t="shared" si="34"/>
        <v/>
      </c>
      <c r="AY72" s="160"/>
      <c r="AZ72" s="160"/>
      <c r="BA72" s="160"/>
      <c r="BB72" s="160"/>
      <c r="BC72" s="160"/>
      <c r="BD72" s="160"/>
      <c r="BE72" s="160"/>
      <c r="BF72" s="160"/>
      <c r="BG72" s="160"/>
      <c r="BH72" s="160"/>
      <c r="BI72" s="160"/>
      <c r="BJ72" s="160"/>
      <c r="BK72" s="160"/>
      <c r="BL72" s="160"/>
      <c r="BM72" s="160"/>
    </row>
    <row r="73" spans="1:65" s="43" customFormat="1" hidden="1" outlineLevel="1" x14ac:dyDescent="0.2">
      <c r="A73" s="76"/>
      <c r="B73" s="4"/>
      <c r="C73" s="3"/>
      <c r="D73" s="89">
        <f t="shared" si="28"/>
        <v>0</v>
      </c>
      <c r="E73" s="89"/>
      <c r="F73" s="89"/>
      <c r="G73" s="13"/>
      <c r="H73" s="7"/>
      <c r="I73" s="8"/>
      <c r="J73" s="7"/>
      <c r="K73" s="8"/>
      <c r="L73" s="78"/>
      <c r="M73" s="80"/>
      <c r="N73" s="7"/>
      <c r="O73" s="10"/>
      <c r="P73" s="87">
        <f t="shared" si="29"/>
        <v>0</v>
      </c>
      <c r="Q73" s="89">
        <f t="shared" si="30"/>
        <v>0</v>
      </c>
      <c r="R73" s="89">
        <f t="shared" si="31"/>
        <v>0</v>
      </c>
      <c r="S73" s="116" t="str">
        <f t="shared" ref="S73:S305" si="35">"-"</f>
        <v>-</v>
      </c>
      <c r="T73" s="90" t="str">
        <f t="shared" si="32"/>
        <v/>
      </c>
      <c r="U73" s="90" t="str">
        <f t="shared" si="32"/>
        <v/>
      </c>
      <c r="V73" s="90" t="str">
        <f t="shared" si="32"/>
        <v/>
      </c>
      <c r="W73" s="90" t="str">
        <f t="shared" si="32"/>
        <v/>
      </c>
      <c r="X73" s="90" t="str">
        <f t="shared" si="32"/>
        <v/>
      </c>
      <c r="Y73" s="90" t="str">
        <f t="shared" si="32"/>
        <v/>
      </c>
      <c r="Z73" s="90" t="str">
        <f t="shared" si="32"/>
        <v/>
      </c>
      <c r="AA73" s="90" t="str">
        <f t="shared" si="32"/>
        <v/>
      </c>
      <c r="AB73" s="90" t="str">
        <f t="shared" si="32"/>
        <v/>
      </c>
      <c r="AC73" s="90" t="str">
        <f t="shared" si="32"/>
        <v/>
      </c>
      <c r="AD73" s="90" t="str">
        <f t="shared" si="33"/>
        <v/>
      </c>
      <c r="AE73" s="90" t="str">
        <f t="shared" si="33"/>
        <v/>
      </c>
      <c r="AF73" s="90" t="str">
        <f t="shared" si="33"/>
        <v/>
      </c>
      <c r="AG73" s="90" t="str">
        <f t="shared" si="33"/>
        <v/>
      </c>
      <c r="AH73" s="91" t="str">
        <f t="shared" si="33"/>
        <v/>
      </c>
      <c r="AI73" s="90" t="str">
        <f t="shared" si="33"/>
        <v/>
      </c>
      <c r="AJ73" s="90" t="str">
        <f t="shared" si="33"/>
        <v/>
      </c>
      <c r="AK73" s="90" t="str">
        <f t="shared" si="33"/>
        <v/>
      </c>
      <c r="AL73" s="90" t="str">
        <f t="shared" si="33"/>
        <v/>
      </c>
      <c r="AM73" s="90" t="str">
        <f t="shared" si="33"/>
        <v/>
      </c>
      <c r="AN73" s="90" t="str">
        <f t="shared" si="34"/>
        <v/>
      </c>
      <c r="AO73" s="90" t="str">
        <f t="shared" si="34"/>
        <v/>
      </c>
      <c r="AP73" s="90" t="str">
        <f t="shared" si="34"/>
        <v/>
      </c>
      <c r="AQ73" s="90" t="str">
        <f t="shared" si="34"/>
        <v/>
      </c>
      <c r="AR73" s="90" t="str">
        <f t="shared" si="34"/>
        <v/>
      </c>
      <c r="AS73" s="90" t="str">
        <f t="shared" si="34"/>
        <v/>
      </c>
      <c r="AT73" s="90" t="str">
        <f t="shared" si="34"/>
        <v/>
      </c>
      <c r="AU73" s="90" t="str">
        <f t="shared" si="34"/>
        <v/>
      </c>
      <c r="AV73" s="90" t="str">
        <f t="shared" si="34"/>
        <v/>
      </c>
      <c r="AW73" s="91" t="str">
        <f t="shared" si="34"/>
        <v/>
      </c>
      <c r="AY73" s="160"/>
      <c r="AZ73" s="160"/>
      <c r="BA73" s="160"/>
      <c r="BB73" s="160"/>
      <c r="BC73" s="160"/>
      <c r="BD73" s="160"/>
      <c r="BE73" s="160"/>
      <c r="BF73" s="160"/>
      <c r="BG73" s="160"/>
      <c r="BH73" s="160"/>
      <c r="BI73" s="160"/>
      <c r="BJ73" s="160"/>
      <c r="BK73" s="160"/>
      <c r="BL73" s="160"/>
      <c r="BM73" s="160"/>
    </row>
    <row r="74" spans="1:65" s="43" customFormat="1" hidden="1" outlineLevel="1" x14ac:dyDescent="0.2">
      <c r="A74" s="76"/>
      <c r="B74" s="4"/>
      <c r="C74" s="3"/>
      <c r="D74" s="89">
        <f t="shared" si="28"/>
        <v>0</v>
      </c>
      <c r="E74" s="89"/>
      <c r="F74" s="89"/>
      <c r="G74" s="13"/>
      <c r="H74" s="7"/>
      <c r="I74" s="8"/>
      <c r="J74" s="7"/>
      <c r="K74" s="8"/>
      <c r="L74" s="78"/>
      <c r="M74" s="80"/>
      <c r="N74" s="7"/>
      <c r="O74" s="10"/>
      <c r="P74" s="87">
        <f t="shared" si="29"/>
        <v>0</v>
      </c>
      <c r="Q74" s="89">
        <f t="shared" si="30"/>
        <v>0</v>
      </c>
      <c r="R74" s="89">
        <f t="shared" si="31"/>
        <v>0</v>
      </c>
      <c r="S74" s="116" t="str">
        <f t="shared" si="35"/>
        <v>-</v>
      </c>
      <c r="T74" s="90" t="str">
        <f t="shared" si="32"/>
        <v/>
      </c>
      <c r="U74" s="90" t="str">
        <f t="shared" si="32"/>
        <v/>
      </c>
      <c r="V74" s="90" t="str">
        <f t="shared" si="32"/>
        <v/>
      </c>
      <c r="W74" s="90" t="str">
        <f t="shared" si="32"/>
        <v/>
      </c>
      <c r="X74" s="90" t="str">
        <f t="shared" si="32"/>
        <v/>
      </c>
      <c r="Y74" s="90" t="str">
        <f t="shared" si="32"/>
        <v/>
      </c>
      <c r="Z74" s="90" t="str">
        <f t="shared" si="32"/>
        <v/>
      </c>
      <c r="AA74" s="90" t="str">
        <f t="shared" si="32"/>
        <v/>
      </c>
      <c r="AB74" s="90" t="str">
        <f t="shared" si="32"/>
        <v/>
      </c>
      <c r="AC74" s="90" t="str">
        <f t="shared" si="32"/>
        <v/>
      </c>
      <c r="AD74" s="90" t="str">
        <f t="shared" si="33"/>
        <v/>
      </c>
      <c r="AE74" s="90" t="str">
        <f t="shared" si="33"/>
        <v/>
      </c>
      <c r="AF74" s="90" t="str">
        <f t="shared" si="33"/>
        <v/>
      </c>
      <c r="AG74" s="90" t="str">
        <f t="shared" si="33"/>
        <v/>
      </c>
      <c r="AH74" s="91" t="str">
        <f t="shared" si="33"/>
        <v/>
      </c>
      <c r="AI74" s="90" t="str">
        <f t="shared" si="33"/>
        <v/>
      </c>
      <c r="AJ74" s="90" t="str">
        <f t="shared" si="33"/>
        <v/>
      </c>
      <c r="AK74" s="90" t="str">
        <f t="shared" si="33"/>
        <v/>
      </c>
      <c r="AL74" s="90" t="str">
        <f t="shared" si="33"/>
        <v/>
      </c>
      <c r="AM74" s="90" t="str">
        <f t="shared" si="33"/>
        <v/>
      </c>
      <c r="AN74" s="90" t="str">
        <f t="shared" si="34"/>
        <v/>
      </c>
      <c r="AO74" s="90" t="str">
        <f t="shared" si="34"/>
        <v/>
      </c>
      <c r="AP74" s="90" t="str">
        <f t="shared" si="34"/>
        <v/>
      </c>
      <c r="AQ74" s="90" t="str">
        <f t="shared" si="34"/>
        <v/>
      </c>
      <c r="AR74" s="90" t="str">
        <f t="shared" si="34"/>
        <v/>
      </c>
      <c r="AS74" s="90" t="str">
        <f t="shared" si="34"/>
        <v/>
      </c>
      <c r="AT74" s="90" t="str">
        <f t="shared" si="34"/>
        <v/>
      </c>
      <c r="AU74" s="90" t="str">
        <f t="shared" si="34"/>
        <v/>
      </c>
      <c r="AV74" s="90" t="str">
        <f t="shared" si="34"/>
        <v/>
      </c>
      <c r="AW74" s="91" t="str">
        <f t="shared" si="34"/>
        <v/>
      </c>
      <c r="AY74" s="160"/>
      <c r="AZ74" s="160"/>
      <c r="BA74" s="160"/>
      <c r="BB74" s="160"/>
      <c r="BC74" s="160"/>
      <c r="BD74" s="160"/>
      <c r="BE74" s="160"/>
      <c r="BF74" s="160"/>
      <c r="BG74" s="160"/>
      <c r="BH74" s="160"/>
      <c r="BI74" s="160"/>
      <c r="BJ74" s="160"/>
      <c r="BK74" s="160"/>
      <c r="BL74" s="160"/>
      <c r="BM74" s="160"/>
    </row>
    <row r="75" spans="1:65" s="43" customFormat="1" hidden="1" outlineLevel="1" x14ac:dyDescent="0.2">
      <c r="A75" s="76"/>
      <c r="B75" s="4"/>
      <c r="C75" s="3"/>
      <c r="D75" s="89">
        <f t="shared" si="28"/>
        <v>0</v>
      </c>
      <c r="E75" s="89"/>
      <c r="F75" s="89"/>
      <c r="G75" s="13"/>
      <c r="H75" s="7"/>
      <c r="I75" s="8"/>
      <c r="J75" s="7"/>
      <c r="K75" s="8"/>
      <c r="L75" s="78"/>
      <c r="M75" s="80"/>
      <c r="N75" s="7"/>
      <c r="O75" s="10"/>
      <c r="P75" s="87">
        <f t="shared" si="29"/>
        <v>0</v>
      </c>
      <c r="Q75" s="89">
        <f t="shared" si="30"/>
        <v>0</v>
      </c>
      <c r="R75" s="89">
        <f t="shared" si="31"/>
        <v>0</v>
      </c>
      <c r="S75" s="116" t="str">
        <f t="shared" si="35"/>
        <v>-</v>
      </c>
      <c r="T75" s="90" t="str">
        <f t="shared" si="32"/>
        <v/>
      </c>
      <c r="U75" s="90" t="str">
        <f t="shared" si="32"/>
        <v/>
      </c>
      <c r="V75" s="90" t="str">
        <f t="shared" si="32"/>
        <v/>
      </c>
      <c r="W75" s="90" t="str">
        <f t="shared" si="32"/>
        <v/>
      </c>
      <c r="X75" s="90" t="str">
        <f t="shared" si="32"/>
        <v/>
      </c>
      <c r="Y75" s="90" t="str">
        <f t="shared" si="32"/>
        <v/>
      </c>
      <c r="Z75" s="90" t="str">
        <f t="shared" si="32"/>
        <v/>
      </c>
      <c r="AA75" s="90" t="str">
        <f t="shared" si="32"/>
        <v/>
      </c>
      <c r="AB75" s="90" t="str">
        <f t="shared" si="32"/>
        <v/>
      </c>
      <c r="AC75" s="90" t="str">
        <f t="shared" si="32"/>
        <v/>
      </c>
      <c r="AD75" s="90" t="str">
        <f t="shared" si="33"/>
        <v/>
      </c>
      <c r="AE75" s="90" t="str">
        <f t="shared" si="33"/>
        <v/>
      </c>
      <c r="AF75" s="90" t="str">
        <f t="shared" si="33"/>
        <v/>
      </c>
      <c r="AG75" s="90" t="str">
        <f t="shared" si="33"/>
        <v/>
      </c>
      <c r="AH75" s="91" t="str">
        <f t="shared" si="33"/>
        <v/>
      </c>
      <c r="AI75" s="90" t="str">
        <f t="shared" si="33"/>
        <v/>
      </c>
      <c r="AJ75" s="90" t="str">
        <f t="shared" si="33"/>
        <v/>
      </c>
      <c r="AK75" s="90" t="str">
        <f t="shared" si="33"/>
        <v/>
      </c>
      <c r="AL75" s="90" t="str">
        <f t="shared" si="33"/>
        <v/>
      </c>
      <c r="AM75" s="90" t="str">
        <f t="shared" si="33"/>
        <v/>
      </c>
      <c r="AN75" s="90" t="str">
        <f t="shared" si="34"/>
        <v/>
      </c>
      <c r="AO75" s="90" t="str">
        <f t="shared" si="34"/>
        <v/>
      </c>
      <c r="AP75" s="90" t="str">
        <f t="shared" si="34"/>
        <v/>
      </c>
      <c r="AQ75" s="90" t="str">
        <f t="shared" si="34"/>
        <v/>
      </c>
      <c r="AR75" s="90" t="str">
        <f t="shared" si="34"/>
        <v/>
      </c>
      <c r="AS75" s="90" t="str">
        <f t="shared" si="34"/>
        <v/>
      </c>
      <c r="AT75" s="90" t="str">
        <f t="shared" si="34"/>
        <v/>
      </c>
      <c r="AU75" s="90" t="str">
        <f t="shared" si="34"/>
        <v/>
      </c>
      <c r="AV75" s="90" t="str">
        <f t="shared" si="34"/>
        <v/>
      </c>
      <c r="AW75" s="91" t="str">
        <f t="shared" si="34"/>
        <v/>
      </c>
      <c r="AY75" s="160"/>
      <c r="AZ75" s="160"/>
      <c r="BA75" s="160"/>
      <c r="BB75" s="160"/>
      <c r="BC75" s="160"/>
      <c r="BD75" s="160"/>
      <c r="BE75" s="160"/>
      <c r="BF75" s="160"/>
      <c r="BG75" s="160"/>
      <c r="BH75" s="160"/>
      <c r="BI75" s="160"/>
      <c r="BJ75" s="160"/>
      <c r="BK75" s="160"/>
      <c r="BL75" s="160"/>
      <c r="BM75" s="160"/>
    </row>
    <row r="76" spans="1:65" s="43" customFormat="1" hidden="1" outlineLevel="1" x14ac:dyDescent="0.2">
      <c r="A76" s="76"/>
      <c r="B76" s="4"/>
      <c r="C76" s="3"/>
      <c r="D76" s="89">
        <f t="shared" si="28"/>
        <v>0</v>
      </c>
      <c r="E76" s="89"/>
      <c r="F76" s="89"/>
      <c r="G76" s="13"/>
      <c r="H76" s="7"/>
      <c r="I76" s="8"/>
      <c r="J76" s="7"/>
      <c r="K76" s="8"/>
      <c r="L76" s="78"/>
      <c r="M76" s="80"/>
      <c r="N76" s="7"/>
      <c r="O76" s="10"/>
      <c r="P76" s="87">
        <f t="shared" si="29"/>
        <v>0</v>
      </c>
      <c r="Q76" s="89">
        <f t="shared" si="30"/>
        <v>0</v>
      </c>
      <c r="R76" s="89">
        <f t="shared" si="31"/>
        <v>0</v>
      </c>
      <c r="S76" s="116" t="str">
        <f t="shared" si="35"/>
        <v>-</v>
      </c>
      <c r="T76" s="90" t="str">
        <f t="shared" si="32"/>
        <v/>
      </c>
      <c r="U76" s="90" t="str">
        <f t="shared" si="32"/>
        <v/>
      </c>
      <c r="V76" s="90" t="str">
        <f t="shared" si="32"/>
        <v/>
      </c>
      <c r="W76" s="90" t="str">
        <f t="shared" si="32"/>
        <v/>
      </c>
      <c r="X76" s="90" t="str">
        <f t="shared" si="32"/>
        <v/>
      </c>
      <c r="Y76" s="90" t="str">
        <f t="shared" si="32"/>
        <v/>
      </c>
      <c r="Z76" s="90" t="str">
        <f t="shared" si="32"/>
        <v/>
      </c>
      <c r="AA76" s="90" t="str">
        <f t="shared" si="32"/>
        <v/>
      </c>
      <c r="AB76" s="90" t="str">
        <f t="shared" si="32"/>
        <v/>
      </c>
      <c r="AC76" s="90" t="str">
        <f t="shared" si="32"/>
        <v/>
      </c>
      <c r="AD76" s="90" t="str">
        <f t="shared" si="33"/>
        <v/>
      </c>
      <c r="AE76" s="90" t="str">
        <f t="shared" si="33"/>
        <v/>
      </c>
      <c r="AF76" s="90" t="str">
        <f t="shared" si="33"/>
        <v/>
      </c>
      <c r="AG76" s="90" t="str">
        <f t="shared" si="33"/>
        <v/>
      </c>
      <c r="AH76" s="91" t="str">
        <f t="shared" si="33"/>
        <v/>
      </c>
      <c r="AI76" s="90" t="str">
        <f t="shared" si="33"/>
        <v/>
      </c>
      <c r="AJ76" s="90" t="str">
        <f t="shared" si="33"/>
        <v/>
      </c>
      <c r="AK76" s="90" t="str">
        <f t="shared" si="33"/>
        <v/>
      </c>
      <c r="AL76" s="90" t="str">
        <f t="shared" si="33"/>
        <v/>
      </c>
      <c r="AM76" s="90" t="str">
        <f t="shared" si="33"/>
        <v/>
      </c>
      <c r="AN76" s="90" t="str">
        <f t="shared" si="34"/>
        <v/>
      </c>
      <c r="AO76" s="90" t="str">
        <f t="shared" si="34"/>
        <v/>
      </c>
      <c r="AP76" s="90" t="str">
        <f t="shared" si="34"/>
        <v/>
      </c>
      <c r="AQ76" s="90" t="str">
        <f t="shared" si="34"/>
        <v/>
      </c>
      <c r="AR76" s="90" t="str">
        <f t="shared" si="34"/>
        <v/>
      </c>
      <c r="AS76" s="90" t="str">
        <f t="shared" si="34"/>
        <v/>
      </c>
      <c r="AT76" s="90" t="str">
        <f t="shared" si="34"/>
        <v/>
      </c>
      <c r="AU76" s="90" t="str">
        <f t="shared" si="34"/>
        <v/>
      </c>
      <c r="AV76" s="90" t="str">
        <f t="shared" si="34"/>
        <v/>
      </c>
      <c r="AW76" s="91" t="str">
        <f t="shared" si="34"/>
        <v/>
      </c>
      <c r="AY76" s="160"/>
      <c r="AZ76" s="160"/>
      <c r="BA76" s="160"/>
      <c r="BB76" s="160"/>
      <c r="BC76" s="160"/>
      <c r="BD76" s="160"/>
      <c r="BE76" s="160"/>
      <c r="BF76" s="160"/>
      <c r="BG76" s="160"/>
      <c r="BH76" s="160"/>
      <c r="BI76" s="160"/>
      <c r="BJ76" s="160"/>
      <c r="BK76" s="160"/>
      <c r="BL76" s="160"/>
      <c r="BM76" s="160"/>
    </row>
    <row r="77" spans="1:65" s="43" customFormat="1" hidden="1" outlineLevel="1" x14ac:dyDescent="0.2">
      <c r="A77" s="76"/>
      <c r="B77" s="4"/>
      <c r="C77" s="3"/>
      <c r="D77" s="89">
        <f t="shared" si="28"/>
        <v>0</v>
      </c>
      <c r="E77" s="89"/>
      <c r="F77" s="89"/>
      <c r="G77" s="13"/>
      <c r="H77" s="7"/>
      <c r="I77" s="8"/>
      <c r="J77" s="7"/>
      <c r="K77" s="8"/>
      <c r="L77" s="78"/>
      <c r="M77" s="80"/>
      <c r="N77" s="7"/>
      <c r="O77" s="10"/>
      <c r="P77" s="87">
        <f t="shared" si="29"/>
        <v>0</v>
      </c>
      <c r="Q77" s="89">
        <f t="shared" si="30"/>
        <v>0</v>
      </c>
      <c r="R77" s="89">
        <f t="shared" si="31"/>
        <v>0</v>
      </c>
      <c r="S77" s="116" t="str">
        <f t="shared" si="35"/>
        <v>-</v>
      </c>
      <c r="T77" s="90" t="str">
        <f t="shared" si="32"/>
        <v/>
      </c>
      <c r="U77" s="90" t="str">
        <f t="shared" si="32"/>
        <v/>
      </c>
      <c r="V77" s="90" t="str">
        <f t="shared" si="32"/>
        <v/>
      </c>
      <c r="W77" s="90" t="str">
        <f t="shared" si="32"/>
        <v/>
      </c>
      <c r="X77" s="90" t="str">
        <f t="shared" si="32"/>
        <v/>
      </c>
      <c r="Y77" s="90" t="str">
        <f t="shared" si="32"/>
        <v/>
      </c>
      <c r="Z77" s="90" t="str">
        <f t="shared" si="32"/>
        <v/>
      </c>
      <c r="AA77" s="90" t="str">
        <f t="shared" si="32"/>
        <v/>
      </c>
      <c r="AB77" s="90" t="str">
        <f t="shared" si="32"/>
        <v/>
      </c>
      <c r="AC77" s="90" t="str">
        <f t="shared" si="32"/>
        <v/>
      </c>
      <c r="AD77" s="90" t="str">
        <f t="shared" si="33"/>
        <v/>
      </c>
      <c r="AE77" s="90" t="str">
        <f t="shared" si="33"/>
        <v/>
      </c>
      <c r="AF77" s="90" t="str">
        <f t="shared" si="33"/>
        <v/>
      </c>
      <c r="AG77" s="90" t="str">
        <f t="shared" si="33"/>
        <v/>
      </c>
      <c r="AH77" s="91" t="str">
        <f t="shared" si="33"/>
        <v/>
      </c>
      <c r="AI77" s="90" t="str">
        <f t="shared" si="33"/>
        <v/>
      </c>
      <c r="AJ77" s="90" t="str">
        <f t="shared" si="33"/>
        <v/>
      </c>
      <c r="AK77" s="90" t="str">
        <f t="shared" si="33"/>
        <v/>
      </c>
      <c r="AL77" s="90" t="str">
        <f t="shared" si="33"/>
        <v/>
      </c>
      <c r="AM77" s="90" t="str">
        <f t="shared" si="33"/>
        <v/>
      </c>
      <c r="AN77" s="90" t="str">
        <f t="shared" si="34"/>
        <v/>
      </c>
      <c r="AO77" s="90" t="str">
        <f t="shared" si="34"/>
        <v/>
      </c>
      <c r="AP77" s="90" t="str">
        <f t="shared" si="34"/>
        <v/>
      </c>
      <c r="AQ77" s="90" t="str">
        <f t="shared" si="34"/>
        <v/>
      </c>
      <c r="AR77" s="90" t="str">
        <f t="shared" si="34"/>
        <v/>
      </c>
      <c r="AS77" s="90" t="str">
        <f t="shared" si="34"/>
        <v/>
      </c>
      <c r="AT77" s="90" t="str">
        <f t="shared" si="34"/>
        <v/>
      </c>
      <c r="AU77" s="90" t="str">
        <f t="shared" si="34"/>
        <v/>
      </c>
      <c r="AV77" s="90" t="str">
        <f t="shared" si="34"/>
        <v/>
      </c>
      <c r="AW77" s="91" t="str">
        <f t="shared" si="34"/>
        <v/>
      </c>
      <c r="AY77" s="160"/>
      <c r="AZ77" s="160"/>
      <c r="BA77" s="160"/>
      <c r="BB77" s="160"/>
      <c r="BC77" s="160"/>
      <c r="BD77" s="160"/>
      <c r="BE77" s="160"/>
      <c r="BF77" s="160"/>
      <c r="BG77" s="160"/>
      <c r="BH77" s="160"/>
      <c r="BI77" s="160"/>
      <c r="BJ77" s="160"/>
      <c r="BK77" s="160"/>
      <c r="BL77" s="160"/>
      <c r="BM77" s="160"/>
    </row>
    <row r="78" spans="1:65" s="43" customFormat="1" hidden="1" outlineLevel="1" x14ac:dyDescent="0.2">
      <c r="A78" s="76"/>
      <c r="B78" s="4"/>
      <c r="C78" s="3"/>
      <c r="D78" s="89">
        <f t="shared" si="28"/>
        <v>0</v>
      </c>
      <c r="E78" s="89"/>
      <c r="F78" s="89"/>
      <c r="G78" s="13"/>
      <c r="H78" s="7"/>
      <c r="I78" s="8"/>
      <c r="J78" s="7"/>
      <c r="K78" s="8"/>
      <c r="L78" s="78"/>
      <c r="M78" s="80"/>
      <c r="N78" s="7"/>
      <c r="O78" s="10"/>
      <c r="P78" s="87">
        <f t="shared" si="29"/>
        <v>0</v>
      </c>
      <c r="Q78" s="89">
        <f t="shared" si="30"/>
        <v>0</v>
      </c>
      <c r="R78" s="89">
        <f t="shared" si="31"/>
        <v>0</v>
      </c>
      <c r="S78" s="116" t="str">
        <f t="shared" si="35"/>
        <v>-</v>
      </c>
      <c r="T78" s="90" t="str">
        <f t="shared" si="32"/>
        <v/>
      </c>
      <c r="U78" s="90" t="str">
        <f t="shared" si="32"/>
        <v/>
      </c>
      <c r="V78" s="90" t="str">
        <f t="shared" si="32"/>
        <v/>
      </c>
      <c r="W78" s="90" t="str">
        <f t="shared" si="32"/>
        <v/>
      </c>
      <c r="X78" s="90" t="str">
        <f t="shared" si="32"/>
        <v/>
      </c>
      <c r="Y78" s="90" t="str">
        <f t="shared" si="32"/>
        <v/>
      </c>
      <c r="Z78" s="90" t="str">
        <f t="shared" si="32"/>
        <v/>
      </c>
      <c r="AA78" s="90" t="str">
        <f t="shared" si="32"/>
        <v/>
      </c>
      <c r="AB78" s="90" t="str">
        <f t="shared" si="32"/>
        <v/>
      </c>
      <c r="AC78" s="90" t="str">
        <f t="shared" si="32"/>
        <v/>
      </c>
      <c r="AD78" s="90" t="str">
        <f t="shared" si="33"/>
        <v/>
      </c>
      <c r="AE78" s="90" t="str">
        <f t="shared" si="33"/>
        <v/>
      </c>
      <c r="AF78" s="90" t="str">
        <f t="shared" si="33"/>
        <v/>
      </c>
      <c r="AG78" s="90" t="str">
        <f t="shared" si="33"/>
        <v/>
      </c>
      <c r="AH78" s="91" t="str">
        <f t="shared" si="33"/>
        <v/>
      </c>
      <c r="AI78" s="90" t="str">
        <f t="shared" si="33"/>
        <v/>
      </c>
      <c r="AJ78" s="90" t="str">
        <f t="shared" si="33"/>
        <v/>
      </c>
      <c r="AK78" s="90" t="str">
        <f t="shared" si="33"/>
        <v/>
      </c>
      <c r="AL78" s="90" t="str">
        <f t="shared" si="33"/>
        <v/>
      </c>
      <c r="AM78" s="90" t="str">
        <f t="shared" si="33"/>
        <v/>
      </c>
      <c r="AN78" s="90" t="str">
        <f t="shared" si="34"/>
        <v/>
      </c>
      <c r="AO78" s="90" t="str">
        <f t="shared" si="34"/>
        <v/>
      </c>
      <c r="AP78" s="90" t="str">
        <f t="shared" si="34"/>
        <v/>
      </c>
      <c r="AQ78" s="90" t="str">
        <f t="shared" si="34"/>
        <v/>
      </c>
      <c r="AR78" s="90" t="str">
        <f t="shared" si="34"/>
        <v/>
      </c>
      <c r="AS78" s="90" t="str">
        <f t="shared" si="34"/>
        <v/>
      </c>
      <c r="AT78" s="90" t="str">
        <f t="shared" si="34"/>
        <v/>
      </c>
      <c r="AU78" s="90" t="str">
        <f t="shared" si="34"/>
        <v/>
      </c>
      <c r="AV78" s="90" t="str">
        <f t="shared" si="34"/>
        <v/>
      </c>
      <c r="AW78" s="91" t="str">
        <f t="shared" si="34"/>
        <v/>
      </c>
      <c r="AY78" s="160"/>
      <c r="AZ78" s="160"/>
      <c r="BA78" s="160"/>
      <c r="BB78" s="160"/>
      <c r="BC78" s="160"/>
      <c r="BD78" s="160"/>
      <c r="BE78" s="160"/>
      <c r="BF78" s="160"/>
      <c r="BG78" s="160"/>
      <c r="BH78" s="160"/>
      <c r="BI78" s="160"/>
      <c r="BJ78" s="160"/>
      <c r="BK78" s="160"/>
      <c r="BL78" s="160"/>
      <c r="BM78" s="160"/>
    </row>
    <row r="79" spans="1:65" s="43" customFormat="1" hidden="1" outlineLevel="1" x14ac:dyDescent="0.2">
      <c r="A79" s="76"/>
      <c r="B79" s="4"/>
      <c r="C79" s="3"/>
      <c r="D79" s="89">
        <f t="shared" si="28"/>
        <v>0</v>
      </c>
      <c r="E79" s="89"/>
      <c r="F79" s="89"/>
      <c r="G79" s="13"/>
      <c r="H79" s="7"/>
      <c r="I79" s="8"/>
      <c r="J79" s="7"/>
      <c r="K79" s="8"/>
      <c r="L79" s="78"/>
      <c r="M79" s="80"/>
      <c r="N79" s="7"/>
      <c r="O79" s="10"/>
      <c r="P79" s="87">
        <f t="shared" si="29"/>
        <v>0</v>
      </c>
      <c r="Q79" s="89">
        <f t="shared" si="30"/>
        <v>0</v>
      </c>
      <c r="R79" s="89">
        <f t="shared" si="31"/>
        <v>0</v>
      </c>
      <c r="S79" s="116" t="str">
        <f t="shared" si="35"/>
        <v>-</v>
      </c>
      <c r="T79" s="90" t="str">
        <f t="shared" si="32"/>
        <v/>
      </c>
      <c r="U79" s="90" t="str">
        <f t="shared" si="32"/>
        <v/>
      </c>
      <c r="V79" s="90" t="str">
        <f t="shared" si="32"/>
        <v/>
      </c>
      <c r="W79" s="90" t="str">
        <f t="shared" si="32"/>
        <v/>
      </c>
      <c r="X79" s="90" t="str">
        <f t="shared" si="32"/>
        <v/>
      </c>
      <c r="Y79" s="90" t="str">
        <f t="shared" si="32"/>
        <v/>
      </c>
      <c r="Z79" s="90" t="str">
        <f t="shared" si="32"/>
        <v/>
      </c>
      <c r="AA79" s="90" t="str">
        <f t="shared" si="32"/>
        <v/>
      </c>
      <c r="AB79" s="90" t="str">
        <f t="shared" si="32"/>
        <v/>
      </c>
      <c r="AC79" s="90" t="str">
        <f t="shared" si="32"/>
        <v/>
      </c>
      <c r="AD79" s="90" t="str">
        <f t="shared" si="33"/>
        <v/>
      </c>
      <c r="AE79" s="90" t="str">
        <f t="shared" si="33"/>
        <v/>
      </c>
      <c r="AF79" s="90" t="str">
        <f t="shared" si="33"/>
        <v/>
      </c>
      <c r="AG79" s="90" t="str">
        <f t="shared" si="33"/>
        <v/>
      </c>
      <c r="AH79" s="91" t="str">
        <f t="shared" si="33"/>
        <v/>
      </c>
      <c r="AI79" s="90" t="str">
        <f t="shared" si="33"/>
        <v/>
      </c>
      <c r="AJ79" s="90" t="str">
        <f t="shared" si="33"/>
        <v/>
      </c>
      <c r="AK79" s="90" t="str">
        <f t="shared" si="33"/>
        <v/>
      </c>
      <c r="AL79" s="90" t="str">
        <f t="shared" si="33"/>
        <v/>
      </c>
      <c r="AM79" s="90" t="str">
        <f t="shared" si="33"/>
        <v/>
      </c>
      <c r="AN79" s="90" t="str">
        <f t="shared" si="34"/>
        <v/>
      </c>
      <c r="AO79" s="90" t="str">
        <f t="shared" si="34"/>
        <v/>
      </c>
      <c r="AP79" s="90" t="str">
        <f t="shared" si="34"/>
        <v/>
      </c>
      <c r="AQ79" s="90" t="str">
        <f t="shared" si="34"/>
        <v/>
      </c>
      <c r="AR79" s="90" t="str">
        <f t="shared" si="34"/>
        <v/>
      </c>
      <c r="AS79" s="90" t="str">
        <f t="shared" si="34"/>
        <v/>
      </c>
      <c r="AT79" s="90" t="str">
        <f t="shared" si="34"/>
        <v/>
      </c>
      <c r="AU79" s="90" t="str">
        <f t="shared" si="34"/>
        <v/>
      </c>
      <c r="AV79" s="90" t="str">
        <f t="shared" si="34"/>
        <v/>
      </c>
      <c r="AW79" s="91" t="str">
        <f t="shared" si="34"/>
        <v/>
      </c>
      <c r="AY79" s="160"/>
      <c r="AZ79" s="160"/>
      <c r="BA79" s="160"/>
      <c r="BB79" s="160"/>
      <c r="BC79" s="160"/>
      <c r="BD79" s="160"/>
      <c r="BE79" s="160"/>
      <c r="BF79" s="160"/>
      <c r="BG79" s="160"/>
      <c r="BH79" s="160"/>
      <c r="BI79" s="160"/>
      <c r="BJ79" s="160"/>
      <c r="BK79" s="160"/>
      <c r="BL79" s="160"/>
      <c r="BM79" s="160"/>
    </row>
    <row r="80" spans="1:65" s="43" customFormat="1" hidden="1" outlineLevel="1" x14ac:dyDescent="0.2">
      <c r="A80" s="76"/>
      <c r="B80" s="4"/>
      <c r="C80" s="3"/>
      <c r="D80" s="89">
        <f t="shared" si="28"/>
        <v>0</v>
      </c>
      <c r="E80" s="89"/>
      <c r="F80" s="89"/>
      <c r="G80" s="13"/>
      <c r="H80" s="7"/>
      <c r="I80" s="8"/>
      <c r="J80" s="7"/>
      <c r="K80" s="8"/>
      <c r="L80" s="78"/>
      <c r="M80" s="80"/>
      <c r="N80" s="7"/>
      <c r="O80" s="10"/>
      <c r="P80" s="87">
        <f t="shared" si="29"/>
        <v>0</v>
      </c>
      <c r="Q80" s="89">
        <f t="shared" si="30"/>
        <v>0</v>
      </c>
      <c r="R80" s="89">
        <f t="shared" si="31"/>
        <v>0</v>
      </c>
      <c r="S80" s="116" t="str">
        <f t="shared" si="35"/>
        <v>-</v>
      </c>
      <c r="T80" s="90" t="str">
        <f t="shared" si="32"/>
        <v/>
      </c>
      <c r="U80" s="90" t="str">
        <f t="shared" si="32"/>
        <v/>
      </c>
      <c r="V80" s="90" t="str">
        <f t="shared" si="32"/>
        <v/>
      </c>
      <c r="W80" s="90" t="str">
        <f t="shared" si="32"/>
        <v/>
      </c>
      <c r="X80" s="90" t="str">
        <f t="shared" si="32"/>
        <v/>
      </c>
      <c r="Y80" s="90" t="str">
        <f t="shared" si="32"/>
        <v/>
      </c>
      <c r="Z80" s="90" t="str">
        <f t="shared" si="32"/>
        <v/>
      </c>
      <c r="AA80" s="90" t="str">
        <f t="shared" si="32"/>
        <v/>
      </c>
      <c r="AB80" s="90" t="str">
        <f t="shared" si="32"/>
        <v/>
      </c>
      <c r="AC80" s="90" t="str">
        <f t="shared" si="32"/>
        <v/>
      </c>
      <c r="AD80" s="90" t="str">
        <f t="shared" si="33"/>
        <v/>
      </c>
      <c r="AE80" s="90" t="str">
        <f t="shared" si="33"/>
        <v/>
      </c>
      <c r="AF80" s="90" t="str">
        <f t="shared" si="33"/>
        <v/>
      </c>
      <c r="AG80" s="90" t="str">
        <f t="shared" si="33"/>
        <v/>
      </c>
      <c r="AH80" s="91" t="str">
        <f t="shared" si="33"/>
        <v/>
      </c>
      <c r="AI80" s="90" t="str">
        <f t="shared" si="33"/>
        <v/>
      </c>
      <c r="AJ80" s="90" t="str">
        <f t="shared" si="33"/>
        <v/>
      </c>
      <c r="AK80" s="90" t="str">
        <f t="shared" si="33"/>
        <v/>
      </c>
      <c r="AL80" s="90" t="str">
        <f t="shared" si="33"/>
        <v/>
      </c>
      <c r="AM80" s="90" t="str">
        <f t="shared" si="33"/>
        <v/>
      </c>
      <c r="AN80" s="90" t="str">
        <f t="shared" si="34"/>
        <v/>
      </c>
      <c r="AO80" s="90" t="str">
        <f t="shared" si="34"/>
        <v/>
      </c>
      <c r="AP80" s="90" t="str">
        <f t="shared" si="34"/>
        <v/>
      </c>
      <c r="AQ80" s="90" t="str">
        <f t="shared" si="34"/>
        <v/>
      </c>
      <c r="AR80" s="90" t="str">
        <f t="shared" si="34"/>
        <v/>
      </c>
      <c r="AS80" s="90" t="str">
        <f t="shared" si="34"/>
        <v/>
      </c>
      <c r="AT80" s="90" t="str">
        <f t="shared" si="34"/>
        <v/>
      </c>
      <c r="AU80" s="90" t="str">
        <f t="shared" si="34"/>
        <v/>
      </c>
      <c r="AV80" s="90" t="str">
        <f t="shared" si="34"/>
        <v/>
      </c>
      <c r="AW80" s="91" t="str">
        <f t="shared" si="34"/>
        <v/>
      </c>
      <c r="AY80" s="160"/>
      <c r="AZ80" s="160"/>
      <c r="BA80" s="160"/>
      <c r="BB80" s="160"/>
      <c r="BC80" s="160"/>
      <c r="BD80" s="160"/>
      <c r="BE80" s="160"/>
      <c r="BF80" s="160"/>
      <c r="BG80" s="160"/>
      <c r="BH80" s="160"/>
      <c r="BI80" s="160"/>
      <c r="BJ80" s="160"/>
      <c r="BK80" s="160"/>
      <c r="BL80" s="160"/>
      <c r="BM80" s="160"/>
    </row>
    <row r="81" spans="1:65" s="43" customFormat="1" hidden="1" outlineLevel="1" x14ac:dyDescent="0.2">
      <c r="A81" s="194"/>
      <c r="B81" s="4"/>
      <c r="C81" s="3"/>
      <c r="D81" s="89">
        <f t="shared" ref="D81:D144" si="36">(G81)+(I81-H81)+(K81-J81)+(M81-L81)+(O81-N81)</f>
        <v>0</v>
      </c>
      <c r="E81" s="195"/>
      <c r="F81" s="195"/>
      <c r="G81" s="196"/>
      <c r="H81" s="197"/>
      <c r="I81" s="198"/>
      <c r="J81" s="197"/>
      <c r="K81" s="198"/>
      <c r="L81" s="199"/>
      <c r="M81" s="200"/>
      <c r="N81" s="197"/>
      <c r="O81" s="201"/>
      <c r="P81" s="202">
        <f t="shared" ref="P81:P108" si="37">H81+I81</f>
        <v>0</v>
      </c>
      <c r="Q81" s="195">
        <f t="shared" ref="Q81:Q108" si="38">K81+J81</f>
        <v>0</v>
      </c>
      <c r="R81" s="195">
        <f t="shared" ref="R81:R108" si="39">M81+L81</f>
        <v>0</v>
      </c>
      <c r="S81" s="203" t="str">
        <f t="shared" ref="S81:S108" si="40">"-"</f>
        <v>-</v>
      </c>
      <c r="T81" s="204" t="str">
        <f t="shared" ref="T81:T108" si="41">IF($C81=T$307,$D81,"")</f>
        <v/>
      </c>
      <c r="U81" s="204" t="str">
        <f t="shared" ref="U81:U108" si="42">IF($C81=U$307,$D81,"")</f>
        <v/>
      </c>
      <c r="V81" s="204" t="str">
        <f t="shared" ref="V81:V108" si="43">IF($C81=V$307,$D81,"")</f>
        <v/>
      </c>
      <c r="W81" s="204" t="str">
        <f t="shared" ref="W81:W108" si="44">IF($C81=W$307,$D81,"")</f>
        <v/>
      </c>
      <c r="X81" s="204" t="str">
        <f t="shared" ref="X81:X108" si="45">IF($C81=X$307,$D81,"")</f>
        <v/>
      </c>
      <c r="Y81" s="204" t="str">
        <f t="shared" ref="Y81:Y108" si="46">IF($C81=Y$307,$D81,"")</f>
        <v/>
      </c>
      <c r="Z81" s="204" t="str">
        <f t="shared" ref="Z81:Z108" si="47">IF($C81=Z$307,$D81,"")</f>
        <v/>
      </c>
      <c r="AA81" s="204" t="str">
        <f t="shared" ref="AA81:AA108" si="48">IF($C81=AA$307,$D81,"")</f>
        <v/>
      </c>
      <c r="AB81" s="204" t="str">
        <f t="shared" ref="AB81:AB108" si="49">IF($C81=AB$307,$D81,"")</f>
        <v/>
      </c>
      <c r="AC81" s="204" t="str">
        <f t="shared" ref="AC81:AC108" si="50">IF($C81=AC$307,$D81,"")</f>
        <v/>
      </c>
      <c r="AD81" s="205" t="str">
        <f t="shared" ref="AD81:AD108" si="51">IF($C81=AD$307,$D81,"")</f>
        <v/>
      </c>
      <c r="AE81" s="205" t="str">
        <f t="shared" ref="AE81:AE108" si="52">IF($C81=AE$307,$D81,"")</f>
        <v/>
      </c>
      <c r="AF81" s="205" t="str">
        <f t="shared" ref="AF81:AF108" si="53">IF($C81=AF$307,$D81,"")</f>
        <v/>
      </c>
      <c r="AG81" s="205" t="str">
        <f t="shared" ref="AG81:AG108" si="54">IF($C81=AG$307,$D81,"")</f>
        <v/>
      </c>
      <c r="AH81" s="206" t="str">
        <f t="shared" ref="AH81:AH108" si="55">IF($C81=AH$307,$D81,"")</f>
        <v/>
      </c>
      <c r="AI81" s="207" t="str">
        <f t="shared" ref="AI81:AI108" si="56">IF($C81=AI$307,$D81,"")</f>
        <v/>
      </c>
      <c r="AJ81" s="207" t="str">
        <f t="shared" ref="AJ81:AJ108" si="57">IF($C81=AJ$307,$D81,"")</f>
        <v/>
      </c>
      <c r="AK81" s="207" t="str">
        <f t="shared" ref="AK81:AK108" si="58">IF($C81=AK$307,$D81,"")</f>
        <v/>
      </c>
      <c r="AL81" s="207" t="str">
        <f t="shared" ref="AL81:AL108" si="59">IF($C81=AL$307,$D81,"")</f>
        <v/>
      </c>
      <c r="AM81" s="207" t="str">
        <f t="shared" ref="AM81:AM108" si="60">IF($C81=AM$307,$D81,"")</f>
        <v/>
      </c>
      <c r="AN81" s="207" t="str">
        <f t="shared" ref="AN81:AN108" si="61">IF($C81=AN$307,$D81,"")</f>
        <v/>
      </c>
      <c r="AO81" s="207" t="str">
        <f t="shared" ref="AO81:AO108" si="62">IF($C81=AO$307,$D81,"")</f>
        <v/>
      </c>
      <c r="AP81" s="207" t="str">
        <f t="shared" ref="AP81:AP108" si="63">IF($C81=AP$307,$D81,"")</f>
        <v/>
      </c>
      <c r="AQ81" s="207" t="str">
        <f t="shared" ref="AQ81:AQ108" si="64">IF($C81=AQ$307,$D81,"")</f>
        <v/>
      </c>
      <c r="AR81" s="207" t="str">
        <f t="shared" ref="AR81:AR108" si="65">IF($C81=AR$307,$D81,"")</f>
        <v/>
      </c>
      <c r="AS81" s="207" t="str">
        <f t="shared" ref="AS81:AS108" si="66">IF($C81=AS$307,$D81,"")</f>
        <v/>
      </c>
      <c r="AT81" s="207" t="str">
        <f t="shared" ref="AT81:AT108" si="67">IF($C81=AT$307,$D81,"")</f>
        <v/>
      </c>
      <c r="AU81" s="207" t="str">
        <f t="shared" ref="AU81:AU108" si="68">IF($C81=AU$307,$D81,"")</f>
        <v/>
      </c>
      <c r="AV81" s="207" t="str">
        <f t="shared" ref="AV81:AV108" si="69">IF($C81=AV$307,$D81,"")</f>
        <v/>
      </c>
      <c r="AW81" s="207" t="str">
        <f t="shared" ref="AW81:AW108" si="70">IF($C81=AW$307,$D81,"")</f>
        <v/>
      </c>
      <c r="AY81" s="160"/>
      <c r="AZ81" s="160"/>
      <c r="BA81" s="160"/>
      <c r="BB81" s="160"/>
      <c r="BC81" s="160"/>
      <c r="BD81" s="160"/>
      <c r="BE81" s="160"/>
      <c r="BF81" s="160"/>
      <c r="BG81" s="160"/>
      <c r="BH81" s="160"/>
      <c r="BI81" s="160"/>
      <c r="BJ81" s="160"/>
      <c r="BK81" s="160"/>
      <c r="BL81" s="160"/>
      <c r="BM81" s="160"/>
    </row>
    <row r="82" spans="1:65" s="43" customFormat="1" hidden="1" outlineLevel="1" x14ac:dyDescent="0.2">
      <c r="A82" s="194"/>
      <c r="B82" s="4"/>
      <c r="C82" s="3"/>
      <c r="D82" s="89">
        <f t="shared" si="36"/>
        <v>0</v>
      </c>
      <c r="E82" s="195"/>
      <c r="F82" s="195"/>
      <c r="G82" s="196"/>
      <c r="H82" s="197"/>
      <c r="I82" s="198"/>
      <c r="J82" s="197"/>
      <c r="K82" s="198"/>
      <c r="L82" s="199"/>
      <c r="M82" s="200"/>
      <c r="N82" s="197"/>
      <c r="O82" s="201"/>
      <c r="P82" s="202">
        <f t="shared" si="37"/>
        <v>0</v>
      </c>
      <c r="Q82" s="195">
        <f t="shared" si="38"/>
        <v>0</v>
      </c>
      <c r="R82" s="195">
        <f t="shared" si="39"/>
        <v>0</v>
      </c>
      <c r="S82" s="203" t="str">
        <f t="shared" si="40"/>
        <v>-</v>
      </c>
      <c r="T82" s="204" t="str">
        <f t="shared" si="41"/>
        <v/>
      </c>
      <c r="U82" s="204" t="str">
        <f t="shared" si="42"/>
        <v/>
      </c>
      <c r="V82" s="204" t="str">
        <f t="shared" si="43"/>
        <v/>
      </c>
      <c r="W82" s="204" t="str">
        <f t="shared" si="44"/>
        <v/>
      </c>
      <c r="X82" s="204" t="str">
        <f t="shared" si="45"/>
        <v/>
      </c>
      <c r="Y82" s="204" t="str">
        <f t="shared" si="46"/>
        <v/>
      </c>
      <c r="Z82" s="204" t="str">
        <f t="shared" si="47"/>
        <v/>
      </c>
      <c r="AA82" s="204" t="str">
        <f t="shared" si="48"/>
        <v/>
      </c>
      <c r="AB82" s="204" t="str">
        <f t="shared" si="49"/>
        <v/>
      </c>
      <c r="AC82" s="204" t="str">
        <f t="shared" si="50"/>
        <v/>
      </c>
      <c r="AD82" s="205" t="str">
        <f t="shared" si="51"/>
        <v/>
      </c>
      <c r="AE82" s="205" t="str">
        <f t="shared" si="52"/>
        <v/>
      </c>
      <c r="AF82" s="205" t="str">
        <f t="shared" si="53"/>
        <v/>
      </c>
      <c r="AG82" s="205" t="str">
        <f t="shared" si="54"/>
        <v/>
      </c>
      <c r="AH82" s="206" t="str">
        <f t="shared" si="55"/>
        <v/>
      </c>
      <c r="AI82" s="207" t="str">
        <f t="shared" si="56"/>
        <v/>
      </c>
      <c r="AJ82" s="207" t="str">
        <f t="shared" si="57"/>
        <v/>
      </c>
      <c r="AK82" s="207" t="str">
        <f t="shared" si="58"/>
        <v/>
      </c>
      <c r="AL82" s="207" t="str">
        <f t="shared" si="59"/>
        <v/>
      </c>
      <c r="AM82" s="207" t="str">
        <f t="shared" si="60"/>
        <v/>
      </c>
      <c r="AN82" s="207" t="str">
        <f t="shared" si="61"/>
        <v/>
      </c>
      <c r="AO82" s="207" t="str">
        <f t="shared" si="62"/>
        <v/>
      </c>
      <c r="AP82" s="207" t="str">
        <f t="shared" si="63"/>
        <v/>
      </c>
      <c r="AQ82" s="207" t="str">
        <f t="shared" si="64"/>
        <v/>
      </c>
      <c r="AR82" s="207" t="str">
        <f t="shared" si="65"/>
        <v/>
      </c>
      <c r="AS82" s="207" t="str">
        <f t="shared" si="66"/>
        <v/>
      </c>
      <c r="AT82" s="207" t="str">
        <f t="shared" si="67"/>
        <v/>
      </c>
      <c r="AU82" s="207" t="str">
        <f t="shared" si="68"/>
        <v/>
      </c>
      <c r="AV82" s="207" t="str">
        <f t="shared" si="69"/>
        <v/>
      </c>
      <c r="AW82" s="207" t="str">
        <f t="shared" si="70"/>
        <v/>
      </c>
      <c r="AY82" s="160"/>
      <c r="AZ82" s="160"/>
      <c r="BA82" s="160"/>
      <c r="BB82" s="160"/>
      <c r="BC82" s="160"/>
      <c r="BD82" s="160"/>
      <c r="BE82" s="160"/>
      <c r="BF82" s="160"/>
      <c r="BG82" s="160"/>
      <c r="BH82" s="160"/>
      <c r="BI82" s="160"/>
      <c r="BJ82" s="160"/>
      <c r="BK82" s="160"/>
      <c r="BL82" s="160"/>
      <c r="BM82" s="160"/>
    </row>
    <row r="83" spans="1:65" s="43" customFormat="1" hidden="1" outlineLevel="1" x14ac:dyDescent="0.2">
      <c r="A83" s="194"/>
      <c r="B83" s="4"/>
      <c r="C83" s="3"/>
      <c r="D83" s="89">
        <f t="shared" si="36"/>
        <v>0</v>
      </c>
      <c r="E83" s="195"/>
      <c r="F83" s="195"/>
      <c r="G83" s="196"/>
      <c r="H83" s="197"/>
      <c r="I83" s="198"/>
      <c r="J83" s="197"/>
      <c r="K83" s="198"/>
      <c r="L83" s="199"/>
      <c r="M83" s="200"/>
      <c r="N83" s="197"/>
      <c r="O83" s="201"/>
      <c r="P83" s="202">
        <f t="shared" si="37"/>
        <v>0</v>
      </c>
      <c r="Q83" s="195">
        <f t="shared" si="38"/>
        <v>0</v>
      </c>
      <c r="R83" s="195">
        <f t="shared" si="39"/>
        <v>0</v>
      </c>
      <c r="S83" s="203" t="str">
        <f t="shared" si="40"/>
        <v>-</v>
      </c>
      <c r="T83" s="204" t="str">
        <f t="shared" si="41"/>
        <v/>
      </c>
      <c r="U83" s="204" t="str">
        <f t="shared" si="42"/>
        <v/>
      </c>
      <c r="V83" s="204" t="str">
        <f t="shared" si="43"/>
        <v/>
      </c>
      <c r="W83" s="204" t="str">
        <f t="shared" si="44"/>
        <v/>
      </c>
      <c r="X83" s="204" t="str">
        <f t="shared" si="45"/>
        <v/>
      </c>
      <c r="Y83" s="204" t="str">
        <f t="shared" si="46"/>
        <v/>
      </c>
      <c r="Z83" s="204" t="str">
        <f t="shared" si="47"/>
        <v/>
      </c>
      <c r="AA83" s="204" t="str">
        <f t="shared" si="48"/>
        <v/>
      </c>
      <c r="AB83" s="204" t="str">
        <f t="shared" si="49"/>
        <v/>
      </c>
      <c r="AC83" s="204" t="str">
        <f t="shared" si="50"/>
        <v/>
      </c>
      <c r="AD83" s="205" t="str">
        <f t="shared" si="51"/>
        <v/>
      </c>
      <c r="AE83" s="205" t="str">
        <f t="shared" si="52"/>
        <v/>
      </c>
      <c r="AF83" s="205" t="str">
        <f t="shared" si="53"/>
        <v/>
      </c>
      <c r="AG83" s="205" t="str">
        <f t="shared" si="54"/>
        <v/>
      </c>
      <c r="AH83" s="206" t="str">
        <f t="shared" si="55"/>
        <v/>
      </c>
      <c r="AI83" s="207" t="str">
        <f t="shared" si="56"/>
        <v/>
      </c>
      <c r="AJ83" s="207" t="str">
        <f t="shared" si="57"/>
        <v/>
      </c>
      <c r="AK83" s="207" t="str">
        <f t="shared" si="58"/>
        <v/>
      </c>
      <c r="AL83" s="207" t="str">
        <f t="shared" si="59"/>
        <v/>
      </c>
      <c r="AM83" s="207" t="str">
        <f t="shared" si="60"/>
        <v/>
      </c>
      <c r="AN83" s="207" t="str">
        <f t="shared" si="61"/>
        <v/>
      </c>
      <c r="AO83" s="207" t="str">
        <f t="shared" si="62"/>
        <v/>
      </c>
      <c r="AP83" s="207" t="str">
        <f t="shared" si="63"/>
        <v/>
      </c>
      <c r="AQ83" s="207" t="str">
        <f t="shared" si="64"/>
        <v/>
      </c>
      <c r="AR83" s="207" t="str">
        <f t="shared" si="65"/>
        <v/>
      </c>
      <c r="AS83" s="207" t="str">
        <f t="shared" si="66"/>
        <v/>
      </c>
      <c r="AT83" s="207" t="str">
        <f t="shared" si="67"/>
        <v/>
      </c>
      <c r="AU83" s="207" t="str">
        <f t="shared" si="68"/>
        <v/>
      </c>
      <c r="AV83" s="207" t="str">
        <f t="shared" si="69"/>
        <v/>
      </c>
      <c r="AW83" s="207" t="str">
        <f t="shared" si="70"/>
        <v/>
      </c>
      <c r="AY83" s="160"/>
      <c r="AZ83" s="160"/>
      <c r="BA83" s="160"/>
      <c r="BB83" s="160"/>
      <c r="BC83" s="160"/>
      <c r="BD83" s="160"/>
      <c r="BE83" s="160"/>
      <c r="BF83" s="160"/>
      <c r="BG83" s="160"/>
      <c r="BH83" s="160"/>
      <c r="BI83" s="160"/>
      <c r="BJ83" s="160"/>
      <c r="BK83" s="160"/>
      <c r="BL83" s="160"/>
      <c r="BM83" s="160"/>
    </row>
    <row r="84" spans="1:65" s="43" customFormat="1" hidden="1" outlineLevel="1" x14ac:dyDescent="0.2">
      <c r="A84" s="194"/>
      <c r="B84" s="4"/>
      <c r="C84" s="3"/>
      <c r="D84" s="89">
        <f t="shared" si="36"/>
        <v>0</v>
      </c>
      <c r="E84" s="195"/>
      <c r="F84" s="195"/>
      <c r="G84" s="196"/>
      <c r="H84" s="197"/>
      <c r="I84" s="198"/>
      <c r="J84" s="197"/>
      <c r="K84" s="198"/>
      <c r="L84" s="199"/>
      <c r="M84" s="200"/>
      <c r="N84" s="197"/>
      <c r="O84" s="201"/>
      <c r="P84" s="202">
        <f t="shared" si="37"/>
        <v>0</v>
      </c>
      <c r="Q84" s="195">
        <f t="shared" si="38"/>
        <v>0</v>
      </c>
      <c r="R84" s="195">
        <f t="shared" si="39"/>
        <v>0</v>
      </c>
      <c r="S84" s="203" t="str">
        <f t="shared" si="40"/>
        <v>-</v>
      </c>
      <c r="T84" s="204" t="str">
        <f t="shared" si="41"/>
        <v/>
      </c>
      <c r="U84" s="204" t="str">
        <f t="shared" si="42"/>
        <v/>
      </c>
      <c r="V84" s="204" t="str">
        <f t="shared" si="43"/>
        <v/>
      </c>
      <c r="W84" s="204" t="str">
        <f t="shared" si="44"/>
        <v/>
      </c>
      <c r="X84" s="204" t="str">
        <f t="shared" si="45"/>
        <v/>
      </c>
      <c r="Y84" s="204" t="str">
        <f t="shared" si="46"/>
        <v/>
      </c>
      <c r="Z84" s="204" t="str">
        <f t="shared" si="47"/>
        <v/>
      </c>
      <c r="AA84" s="204" t="str">
        <f t="shared" si="48"/>
        <v/>
      </c>
      <c r="AB84" s="204" t="str">
        <f t="shared" si="49"/>
        <v/>
      </c>
      <c r="AC84" s="204" t="str">
        <f t="shared" si="50"/>
        <v/>
      </c>
      <c r="AD84" s="205" t="str">
        <f t="shared" si="51"/>
        <v/>
      </c>
      <c r="AE84" s="205" t="str">
        <f t="shared" si="52"/>
        <v/>
      </c>
      <c r="AF84" s="205" t="str">
        <f t="shared" si="53"/>
        <v/>
      </c>
      <c r="AG84" s="205" t="str">
        <f t="shared" si="54"/>
        <v/>
      </c>
      <c r="AH84" s="206" t="str">
        <f t="shared" si="55"/>
        <v/>
      </c>
      <c r="AI84" s="207" t="str">
        <f t="shared" si="56"/>
        <v/>
      </c>
      <c r="AJ84" s="207" t="str">
        <f t="shared" si="57"/>
        <v/>
      </c>
      <c r="AK84" s="207" t="str">
        <f t="shared" si="58"/>
        <v/>
      </c>
      <c r="AL84" s="207" t="str">
        <f t="shared" si="59"/>
        <v/>
      </c>
      <c r="AM84" s="207" t="str">
        <f t="shared" si="60"/>
        <v/>
      </c>
      <c r="AN84" s="207" t="str">
        <f t="shared" si="61"/>
        <v/>
      </c>
      <c r="AO84" s="207" t="str">
        <f t="shared" si="62"/>
        <v/>
      </c>
      <c r="AP84" s="207" t="str">
        <f t="shared" si="63"/>
        <v/>
      </c>
      <c r="AQ84" s="207" t="str">
        <f t="shared" si="64"/>
        <v/>
      </c>
      <c r="AR84" s="207" t="str">
        <f t="shared" si="65"/>
        <v/>
      </c>
      <c r="AS84" s="207" t="str">
        <f t="shared" si="66"/>
        <v/>
      </c>
      <c r="AT84" s="207" t="str">
        <f t="shared" si="67"/>
        <v/>
      </c>
      <c r="AU84" s="207" t="str">
        <f t="shared" si="68"/>
        <v/>
      </c>
      <c r="AV84" s="207" t="str">
        <f t="shared" si="69"/>
        <v/>
      </c>
      <c r="AW84" s="207" t="str">
        <f t="shared" si="70"/>
        <v/>
      </c>
      <c r="AY84" s="160"/>
      <c r="AZ84" s="160"/>
      <c r="BA84" s="160"/>
      <c r="BB84" s="160"/>
      <c r="BC84" s="160"/>
      <c r="BD84" s="160"/>
      <c r="BE84" s="160"/>
      <c r="BF84" s="160"/>
      <c r="BG84" s="160"/>
      <c r="BH84" s="160"/>
      <c r="BI84" s="160"/>
      <c r="BJ84" s="160"/>
      <c r="BK84" s="160"/>
      <c r="BL84" s="160"/>
      <c r="BM84" s="160"/>
    </row>
    <row r="85" spans="1:65" s="43" customFormat="1" hidden="1" outlineLevel="1" x14ac:dyDescent="0.2">
      <c r="A85" s="194"/>
      <c r="B85" s="4"/>
      <c r="C85" s="3"/>
      <c r="D85" s="89">
        <f t="shared" si="36"/>
        <v>0</v>
      </c>
      <c r="E85" s="195"/>
      <c r="F85" s="195"/>
      <c r="G85" s="196"/>
      <c r="H85" s="197"/>
      <c r="I85" s="198"/>
      <c r="J85" s="197"/>
      <c r="K85" s="198"/>
      <c r="L85" s="199"/>
      <c r="M85" s="200"/>
      <c r="N85" s="197"/>
      <c r="O85" s="201"/>
      <c r="P85" s="202">
        <f t="shared" si="37"/>
        <v>0</v>
      </c>
      <c r="Q85" s="195">
        <f t="shared" si="38"/>
        <v>0</v>
      </c>
      <c r="R85" s="195">
        <f t="shared" si="39"/>
        <v>0</v>
      </c>
      <c r="S85" s="203" t="str">
        <f t="shared" si="40"/>
        <v>-</v>
      </c>
      <c r="T85" s="204" t="str">
        <f t="shared" si="41"/>
        <v/>
      </c>
      <c r="U85" s="204" t="str">
        <f t="shared" si="42"/>
        <v/>
      </c>
      <c r="V85" s="204" t="str">
        <f t="shared" si="43"/>
        <v/>
      </c>
      <c r="W85" s="204" t="str">
        <f t="shared" si="44"/>
        <v/>
      </c>
      <c r="X85" s="204" t="str">
        <f t="shared" si="45"/>
        <v/>
      </c>
      <c r="Y85" s="204" t="str">
        <f t="shared" si="46"/>
        <v/>
      </c>
      <c r="Z85" s="204" t="str">
        <f t="shared" si="47"/>
        <v/>
      </c>
      <c r="AA85" s="204" t="str">
        <f t="shared" si="48"/>
        <v/>
      </c>
      <c r="AB85" s="204" t="str">
        <f t="shared" si="49"/>
        <v/>
      </c>
      <c r="AC85" s="204" t="str">
        <f t="shared" si="50"/>
        <v/>
      </c>
      <c r="AD85" s="205" t="str">
        <f t="shared" si="51"/>
        <v/>
      </c>
      <c r="AE85" s="205" t="str">
        <f t="shared" si="52"/>
        <v/>
      </c>
      <c r="AF85" s="205" t="str">
        <f t="shared" si="53"/>
        <v/>
      </c>
      <c r="AG85" s="205" t="str">
        <f t="shared" si="54"/>
        <v/>
      </c>
      <c r="AH85" s="206" t="str">
        <f t="shared" si="55"/>
        <v/>
      </c>
      <c r="AI85" s="207" t="str">
        <f t="shared" si="56"/>
        <v/>
      </c>
      <c r="AJ85" s="207" t="str">
        <f t="shared" si="57"/>
        <v/>
      </c>
      <c r="AK85" s="207" t="str">
        <f t="shared" si="58"/>
        <v/>
      </c>
      <c r="AL85" s="207" t="str">
        <f t="shared" si="59"/>
        <v/>
      </c>
      <c r="AM85" s="207" t="str">
        <f t="shared" si="60"/>
        <v/>
      </c>
      <c r="AN85" s="207" t="str">
        <f t="shared" si="61"/>
        <v/>
      </c>
      <c r="AO85" s="207" t="str">
        <f t="shared" si="62"/>
        <v/>
      </c>
      <c r="AP85" s="207" t="str">
        <f t="shared" si="63"/>
        <v/>
      </c>
      <c r="AQ85" s="207" t="str">
        <f t="shared" si="64"/>
        <v/>
      </c>
      <c r="AR85" s="207" t="str">
        <f t="shared" si="65"/>
        <v/>
      </c>
      <c r="AS85" s="207" t="str">
        <f t="shared" si="66"/>
        <v/>
      </c>
      <c r="AT85" s="207" t="str">
        <f t="shared" si="67"/>
        <v/>
      </c>
      <c r="AU85" s="207" t="str">
        <f t="shared" si="68"/>
        <v/>
      </c>
      <c r="AV85" s="207" t="str">
        <f t="shared" si="69"/>
        <v/>
      </c>
      <c r="AW85" s="207" t="str">
        <f t="shared" si="70"/>
        <v/>
      </c>
      <c r="AY85" s="160"/>
      <c r="AZ85" s="160"/>
      <c r="BA85" s="160"/>
      <c r="BB85" s="160"/>
      <c r="BC85" s="160"/>
      <c r="BD85" s="160"/>
      <c r="BE85" s="160"/>
      <c r="BF85" s="160"/>
      <c r="BG85" s="160"/>
      <c r="BH85" s="160"/>
      <c r="BI85" s="160"/>
      <c r="BJ85" s="160"/>
      <c r="BK85" s="160"/>
      <c r="BL85" s="160"/>
      <c r="BM85" s="160"/>
    </row>
    <row r="86" spans="1:65" s="43" customFormat="1" hidden="1" outlineLevel="1" x14ac:dyDescent="0.2">
      <c r="A86" s="194"/>
      <c r="B86" s="4"/>
      <c r="C86" s="3"/>
      <c r="D86" s="89">
        <f t="shared" si="36"/>
        <v>0</v>
      </c>
      <c r="E86" s="195"/>
      <c r="F86" s="195"/>
      <c r="G86" s="196"/>
      <c r="H86" s="197"/>
      <c r="I86" s="198"/>
      <c r="J86" s="197"/>
      <c r="K86" s="198"/>
      <c r="L86" s="199"/>
      <c r="M86" s="200"/>
      <c r="N86" s="197"/>
      <c r="O86" s="201"/>
      <c r="P86" s="202">
        <f t="shared" si="37"/>
        <v>0</v>
      </c>
      <c r="Q86" s="195">
        <f t="shared" si="38"/>
        <v>0</v>
      </c>
      <c r="R86" s="195">
        <f t="shared" si="39"/>
        <v>0</v>
      </c>
      <c r="S86" s="203" t="str">
        <f t="shared" si="40"/>
        <v>-</v>
      </c>
      <c r="T86" s="204" t="str">
        <f t="shared" si="41"/>
        <v/>
      </c>
      <c r="U86" s="204" t="str">
        <f t="shared" si="42"/>
        <v/>
      </c>
      <c r="V86" s="204" t="str">
        <f t="shared" si="43"/>
        <v/>
      </c>
      <c r="W86" s="204" t="str">
        <f t="shared" si="44"/>
        <v/>
      </c>
      <c r="X86" s="204" t="str">
        <f t="shared" si="45"/>
        <v/>
      </c>
      <c r="Y86" s="204" t="str">
        <f t="shared" si="46"/>
        <v/>
      </c>
      <c r="Z86" s="204" t="str">
        <f t="shared" si="47"/>
        <v/>
      </c>
      <c r="AA86" s="204" t="str">
        <f t="shared" si="48"/>
        <v/>
      </c>
      <c r="AB86" s="204" t="str">
        <f t="shared" si="49"/>
        <v/>
      </c>
      <c r="AC86" s="204" t="str">
        <f t="shared" si="50"/>
        <v/>
      </c>
      <c r="AD86" s="205" t="str">
        <f t="shared" si="51"/>
        <v/>
      </c>
      <c r="AE86" s="205" t="str">
        <f t="shared" si="52"/>
        <v/>
      </c>
      <c r="AF86" s="205" t="str">
        <f t="shared" si="53"/>
        <v/>
      </c>
      <c r="AG86" s="205" t="str">
        <f t="shared" si="54"/>
        <v/>
      </c>
      <c r="AH86" s="206" t="str">
        <f t="shared" si="55"/>
        <v/>
      </c>
      <c r="AI86" s="207" t="str">
        <f t="shared" si="56"/>
        <v/>
      </c>
      <c r="AJ86" s="207" t="str">
        <f t="shared" si="57"/>
        <v/>
      </c>
      <c r="AK86" s="207" t="str">
        <f t="shared" si="58"/>
        <v/>
      </c>
      <c r="AL86" s="207" t="str">
        <f t="shared" si="59"/>
        <v/>
      </c>
      <c r="AM86" s="207" t="str">
        <f t="shared" si="60"/>
        <v/>
      </c>
      <c r="AN86" s="207" t="str">
        <f t="shared" si="61"/>
        <v/>
      </c>
      <c r="AO86" s="207" t="str">
        <f t="shared" si="62"/>
        <v/>
      </c>
      <c r="AP86" s="207" t="str">
        <f t="shared" si="63"/>
        <v/>
      </c>
      <c r="AQ86" s="207" t="str">
        <f t="shared" si="64"/>
        <v/>
      </c>
      <c r="AR86" s="207" t="str">
        <f t="shared" si="65"/>
        <v/>
      </c>
      <c r="AS86" s="207" t="str">
        <f t="shared" si="66"/>
        <v/>
      </c>
      <c r="AT86" s="207" t="str">
        <f t="shared" si="67"/>
        <v/>
      </c>
      <c r="AU86" s="207" t="str">
        <f t="shared" si="68"/>
        <v/>
      </c>
      <c r="AV86" s="207" t="str">
        <f t="shared" si="69"/>
        <v/>
      </c>
      <c r="AW86" s="207" t="str">
        <f t="shared" si="70"/>
        <v/>
      </c>
      <c r="AY86" s="160"/>
      <c r="AZ86" s="160"/>
      <c r="BA86" s="160"/>
      <c r="BB86" s="160"/>
      <c r="BC86" s="160"/>
      <c r="BD86" s="160"/>
      <c r="BE86" s="160"/>
      <c r="BF86" s="160"/>
      <c r="BG86" s="160"/>
      <c r="BH86" s="160"/>
      <c r="BI86" s="160"/>
      <c r="BJ86" s="160"/>
      <c r="BK86" s="160"/>
      <c r="BL86" s="160"/>
      <c r="BM86" s="160"/>
    </row>
    <row r="87" spans="1:65" s="43" customFormat="1" hidden="1" outlineLevel="1" x14ac:dyDescent="0.2">
      <c r="A87" s="194"/>
      <c r="B87" s="4"/>
      <c r="C87" s="3"/>
      <c r="D87" s="89">
        <f t="shared" si="36"/>
        <v>0</v>
      </c>
      <c r="E87" s="195"/>
      <c r="F87" s="195"/>
      <c r="G87" s="196"/>
      <c r="H87" s="197"/>
      <c r="I87" s="198"/>
      <c r="J87" s="197"/>
      <c r="K87" s="198"/>
      <c r="L87" s="199"/>
      <c r="M87" s="200"/>
      <c r="N87" s="197"/>
      <c r="O87" s="201"/>
      <c r="P87" s="202">
        <f t="shared" si="37"/>
        <v>0</v>
      </c>
      <c r="Q87" s="195">
        <f t="shared" si="38"/>
        <v>0</v>
      </c>
      <c r="R87" s="195">
        <f t="shared" si="39"/>
        <v>0</v>
      </c>
      <c r="S87" s="203" t="str">
        <f t="shared" si="40"/>
        <v>-</v>
      </c>
      <c r="T87" s="204" t="str">
        <f t="shared" si="41"/>
        <v/>
      </c>
      <c r="U87" s="204" t="str">
        <f t="shared" si="42"/>
        <v/>
      </c>
      <c r="V87" s="204" t="str">
        <f t="shared" si="43"/>
        <v/>
      </c>
      <c r="W87" s="204" t="str">
        <f t="shared" si="44"/>
        <v/>
      </c>
      <c r="X87" s="204" t="str">
        <f t="shared" si="45"/>
        <v/>
      </c>
      <c r="Y87" s="204" t="str">
        <f t="shared" si="46"/>
        <v/>
      </c>
      <c r="Z87" s="204" t="str">
        <f t="shared" si="47"/>
        <v/>
      </c>
      <c r="AA87" s="204" t="str">
        <f t="shared" si="48"/>
        <v/>
      </c>
      <c r="AB87" s="204" t="str">
        <f t="shared" si="49"/>
        <v/>
      </c>
      <c r="AC87" s="204" t="str">
        <f t="shared" si="50"/>
        <v/>
      </c>
      <c r="AD87" s="205" t="str">
        <f t="shared" si="51"/>
        <v/>
      </c>
      <c r="AE87" s="205" t="str">
        <f t="shared" si="52"/>
        <v/>
      </c>
      <c r="AF87" s="205" t="str">
        <f t="shared" si="53"/>
        <v/>
      </c>
      <c r="AG87" s="205" t="str">
        <f t="shared" si="54"/>
        <v/>
      </c>
      <c r="AH87" s="206" t="str">
        <f t="shared" si="55"/>
        <v/>
      </c>
      <c r="AI87" s="207" t="str">
        <f t="shared" si="56"/>
        <v/>
      </c>
      <c r="AJ87" s="207" t="str">
        <f t="shared" si="57"/>
        <v/>
      </c>
      <c r="AK87" s="207" t="str">
        <f t="shared" si="58"/>
        <v/>
      </c>
      <c r="AL87" s="207" t="str">
        <f t="shared" si="59"/>
        <v/>
      </c>
      <c r="AM87" s="207" t="str">
        <f t="shared" si="60"/>
        <v/>
      </c>
      <c r="AN87" s="207" t="str">
        <f t="shared" si="61"/>
        <v/>
      </c>
      <c r="AO87" s="207" t="str">
        <f t="shared" si="62"/>
        <v/>
      </c>
      <c r="AP87" s="207" t="str">
        <f t="shared" si="63"/>
        <v/>
      </c>
      <c r="AQ87" s="207" t="str">
        <f t="shared" si="64"/>
        <v/>
      </c>
      <c r="AR87" s="207" t="str">
        <f t="shared" si="65"/>
        <v/>
      </c>
      <c r="AS87" s="207" t="str">
        <f t="shared" si="66"/>
        <v/>
      </c>
      <c r="AT87" s="207" t="str">
        <f t="shared" si="67"/>
        <v/>
      </c>
      <c r="AU87" s="207" t="str">
        <f t="shared" si="68"/>
        <v/>
      </c>
      <c r="AV87" s="207" t="str">
        <f t="shared" si="69"/>
        <v/>
      </c>
      <c r="AW87" s="207" t="str">
        <f t="shared" si="70"/>
        <v/>
      </c>
      <c r="AY87" s="160"/>
      <c r="AZ87" s="160"/>
      <c r="BA87" s="160"/>
      <c r="BB87" s="160"/>
      <c r="BC87" s="160"/>
      <c r="BD87" s="160"/>
      <c r="BE87" s="160"/>
      <c r="BF87" s="160"/>
      <c r="BG87" s="160"/>
      <c r="BH87" s="160"/>
      <c r="BI87" s="160"/>
      <c r="BJ87" s="160"/>
      <c r="BK87" s="160"/>
      <c r="BL87" s="160"/>
      <c r="BM87" s="160"/>
    </row>
    <row r="88" spans="1:65" s="43" customFormat="1" hidden="1" outlineLevel="1" x14ac:dyDescent="0.2">
      <c r="A88" s="194"/>
      <c r="B88" s="4"/>
      <c r="C88" s="3"/>
      <c r="D88" s="89">
        <f t="shared" si="36"/>
        <v>0</v>
      </c>
      <c r="E88" s="195"/>
      <c r="F88" s="195"/>
      <c r="G88" s="196"/>
      <c r="H88" s="197"/>
      <c r="I88" s="198"/>
      <c r="J88" s="197"/>
      <c r="K88" s="198"/>
      <c r="L88" s="199"/>
      <c r="M88" s="200"/>
      <c r="N88" s="197"/>
      <c r="O88" s="201"/>
      <c r="P88" s="202">
        <f t="shared" si="37"/>
        <v>0</v>
      </c>
      <c r="Q88" s="195">
        <f t="shared" si="38"/>
        <v>0</v>
      </c>
      <c r="R88" s="195">
        <f t="shared" si="39"/>
        <v>0</v>
      </c>
      <c r="S88" s="203" t="str">
        <f t="shared" si="40"/>
        <v>-</v>
      </c>
      <c r="T88" s="204" t="str">
        <f t="shared" si="41"/>
        <v/>
      </c>
      <c r="U88" s="204" t="str">
        <f t="shared" si="42"/>
        <v/>
      </c>
      <c r="V88" s="204" t="str">
        <f t="shared" si="43"/>
        <v/>
      </c>
      <c r="W88" s="204" t="str">
        <f t="shared" si="44"/>
        <v/>
      </c>
      <c r="X88" s="204" t="str">
        <f t="shared" si="45"/>
        <v/>
      </c>
      <c r="Y88" s="204" t="str">
        <f t="shared" si="46"/>
        <v/>
      </c>
      <c r="Z88" s="204" t="str">
        <f t="shared" si="47"/>
        <v/>
      </c>
      <c r="AA88" s="204" t="str">
        <f t="shared" si="48"/>
        <v/>
      </c>
      <c r="AB88" s="204" t="str">
        <f t="shared" si="49"/>
        <v/>
      </c>
      <c r="AC88" s="204" t="str">
        <f t="shared" si="50"/>
        <v/>
      </c>
      <c r="AD88" s="205" t="str">
        <f t="shared" si="51"/>
        <v/>
      </c>
      <c r="AE88" s="205" t="str">
        <f t="shared" si="52"/>
        <v/>
      </c>
      <c r="AF88" s="205" t="str">
        <f t="shared" si="53"/>
        <v/>
      </c>
      <c r="AG88" s="205" t="str">
        <f t="shared" si="54"/>
        <v/>
      </c>
      <c r="AH88" s="206" t="str">
        <f t="shared" si="55"/>
        <v/>
      </c>
      <c r="AI88" s="207" t="str">
        <f t="shared" si="56"/>
        <v/>
      </c>
      <c r="AJ88" s="207" t="str">
        <f t="shared" si="57"/>
        <v/>
      </c>
      <c r="AK88" s="207" t="str">
        <f t="shared" si="58"/>
        <v/>
      </c>
      <c r="AL88" s="207" t="str">
        <f t="shared" si="59"/>
        <v/>
      </c>
      <c r="AM88" s="207" t="str">
        <f t="shared" si="60"/>
        <v/>
      </c>
      <c r="AN88" s="207" t="str">
        <f t="shared" si="61"/>
        <v/>
      </c>
      <c r="AO88" s="207" t="str">
        <f t="shared" si="62"/>
        <v/>
      </c>
      <c r="AP88" s="207" t="str">
        <f t="shared" si="63"/>
        <v/>
      </c>
      <c r="AQ88" s="207" t="str">
        <f t="shared" si="64"/>
        <v/>
      </c>
      <c r="AR88" s="207" t="str">
        <f t="shared" si="65"/>
        <v/>
      </c>
      <c r="AS88" s="207" t="str">
        <f t="shared" si="66"/>
        <v/>
      </c>
      <c r="AT88" s="207" t="str">
        <f t="shared" si="67"/>
        <v/>
      </c>
      <c r="AU88" s="207" t="str">
        <f t="shared" si="68"/>
        <v/>
      </c>
      <c r="AV88" s="207" t="str">
        <f t="shared" si="69"/>
        <v/>
      </c>
      <c r="AW88" s="207" t="str">
        <f t="shared" si="70"/>
        <v/>
      </c>
      <c r="AY88" s="160"/>
      <c r="AZ88" s="160"/>
      <c r="BA88" s="160"/>
      <c r="BB88" s="160"/>
      <c r="BC88" s="160"/>
      <c r="BD88" s="160"/>
      <c r="BE88" s="160"/>
      <c r="BF88" s="160"/>
      <c r="BG88" s="160"/>
      <c r="BH88" s="160"/>
      <c r="BI88" s="160"/>
      <c r="BJ88" s="160"/>
      <c r="BK88" s="160"/>
      <c r="BL88" s="160"/>
      <c r="BM88" s="160"/>
    </row>
    <row r="89" spans="1:65" s="43" customFormat="1" hidden="1" outlineLevel="1" x14ac:dyDescent="0.2">
      <c r="A89" s="194"/>
      <c r="B89" s="4"/>
      <c r="C89" s="3"/>
      <c r="D89" s="89">
        <f t="shared" si="36"/>
        <v>0</v>
      </c>
      <c r="E89" s="195"/>
      <c r="F89" s="195"/>
      <c r="G89" s="196"/>
      <c r="H89" s="197"/>
      <c r="I89" s="198"/>
      <c r="J89" s="197"/>
      <c r="K89" s="198"/>
      <c r="L89" s="199"/>
      <c r="M89" s="200"/>
      <c r="N89" s="197"/>
      <c r="O89" s="201"/>
      <c r="P89" s="202">
        <f t="shared" si="37"/>
        <v>0</v>
      </c>
      <c r="Q89" s="195">
        <f t="shared" si="38"/>
        <v>0</v>
      </c>
      <c r="R89" s="195">
        <f t="shared" si="39"/>
        <v>0</v>
      </c>
      <c r="S89" s="203" t="str">
        <f t="shared" si="40"/>
        <v>-</v>
      </c>
      <c r="T89" s="204" t="str">
        <f t="shared" si="41"/>
        <v/>
      </c>
      <c r="U89" s="204" t="str">
        <f t="shared" si="42"/>
        <v/>
      </c>
      <c r="V89" s="204" t="str">
        <f t="shared" si="43"/>
        <v/>
      </c>
      <c r="W89" s="204" t="str">
        <f t="shared" si="44"/>
        <v/>
      </c>
      <c r="X89" s="204" t="str">
        <f t="shared" si="45"/>
        <v/>
      </c>
      <c r="Y89" s="204" t="str">
        <f t="shared" si="46"/>
        <v/>
      </c>
      <c r="Z89" s="204" t="str">
        <f t="shared" si="47"/>
        <v/>
      </c>
      <c r="AA89" s="204" t="str">
        <f t="shared" si="48"/>
        <v/>
      </c>
      <c r="AB89" s="204" t="str">
        <f t="shared" si="49"/>
        <v/>
      </c>
      <c r="AC89" s="204" t="str">
        <f t="shared" si="50"/>
        <v/>
      </c>
      <c r="AD89" s="205" t="str">
        <f t="shared" si="51"/>
        <v/>
      </c>
      <c r="AE89" s="205" t="str">
        <f t="shared" si="52"/>
        <v/>
      </c>
      <c r="AF89" s="205" t="str">
        <f t="shared" si="53"/>
        <v/>
      </c>
      <c r="AG89" s="205" t="str">
        <f t="shared" si="54"/>
        <v/>
      </c>
      <c r="AH89" s="206" t="str">
        <f t="shared" si="55"/>
        <v/>
      </c>
      <c r="AI89" s="207" t="str">
        <f t="shared" si="56"/>
        <v/>
      </c>
      <c r="AJ89" s="207" t="str">
        <f t="shared" si="57"/>
        <v/>
      </c>
      <c r="AK89" s="207" t="str">
        <f t="shared" si="58"/>
        <v/>
      </c>
      <c r="AL89" s="207" t="str">
        <f t="shared" si="59"/>
        <v/>
      </c>
      <c r="AM89" s="207" t="str">
        <f t="shared" si="60"/>
        <v/>
      </c>
      <c r="AN89" s="207" t="str">
        <f t="shared" si="61"/>
        <v/>
      </c>
      <c r="AO89" s="207" t="str">
        <f t="shared" si="62"/>
        <v/>
      </c>
      <c r="AP89" s="207" t="str">
        <f t="shared" si="63"/>
        <v/>
      </c>
      <c r="AQ89" s="207" t="str">
        <f t="shared" si="64"/>
        <v/>
      </c>
      <c r="AR89" s="207" t="str">
        <f t="shared" si="65"/>
        <v/>
      </c>
      <c r="AS89" s="207" t="str">
        <f t="shared" si="66"/>
        <v/>
      </c>
      <c r="AT89" s="207" t="str">
        <f t="shared" si="67"/>
        <v/>
      </c>
      <c r="AU89" s="207" t="str">
        <f t="shared" si="68"/>
        <v/>
      </c>
      <c r="AV89" s="207" t="str">
        <f t="shared" si="69"/>
        <v/>
      </c>
      <c r="AW89" s="207" t="str">
        <f t="shared" si="70"/>
        <v/>
      </c>
      <c r="AY89" s="160"/>
      <c r="AZ89" s="160"/>
      <c r="BA89" s="160"/>
      <c r="BB89" s="160"/>
      <c r="BC89" s="160"/>
      <c r="BD89" s="160"/>
      <c r="BE89" s="160"/>
      <c r="BF89" s="160"/>
      <c r="BG89" s="160"/>
      <c r="BH89" s="160"/>
      <c r="BI89" s="160"/>
      <c r="BJ89" s="160"/>
      <c r="BK89" s="160"/>
      <c r="BL89" s="160"/>
      <c r="BM89" s="160"/>
    </row>
    <row r="90" spans="1:65" s="43" customFormat="1" hidden="1" outlineLevel="1" x14ac:dyDescent="0.2">
      <c r="A90" s="194"/>
      <c r="B90" s="4"/>
      <c r="C90" s="3"/>
      <c r="D90" s="89">
        <f t="shared" si="36"/>
        <v>0</v>
      </c>
      <c r="E90" s="195"/>
      <c r="F90" s="195"/>
      <c r="G90" s="196"/>
      <c r="H90" s="197"/>
      <c r="I90" s="198"/>
      <c r="J90" s="197"/>
      <c r="K90" s="198"/>
      <c r="L90" s="199"/>
      <c r="M90" s="200"/>
      <c r="N90" s="197"/>
      <c r="O90" s="201"/>
      <c r="P90" s="202">
        <f t="shared" si="37"/>
        <v>0</v>
      </c>
      <c r="Q90" s="195">
        <f t="shared" si="38"/>
        <v>0</v>
      </c>
      <c r="R90" s="195">
        <f t="shared" si="39"/>
        <v>0</v>
      </c>
      <c r="S90" s="203" t="str">
        <f t="shared" si="40"/>
        <v>-</v>
      </c>
      <c r="T90" s="204" t="str">
        <f t="shared" si="41"/>
        <v/>
      </c>
      <c r="U90" s="204" t="str">
        <f t="shared" si="42"/>
        <v/>
      </c>
      <c r="V90" s="204" t="str">
        <f t="shared" si="43"/>
        <v/>
      </c>
      <c r="W90" s="204" t="str">
        <f t="shared" si="44"/>
        <v/>
      </c>
      <c r="X90" s="204" t="str">
        <f t="shared" si="45"/>
        <v/>
      </c>
      <c r="Y90" s="204" t="str">
        <f t="shared" si="46"/>
        <v/>
      </c>
      <c r="Z90" s="204" t="str">
        <f t="shared" si="47"/>
        <v/>
      </c>
      <c r="AA90" s="204" t="str">
        <f t="shared" si="48"/>
        <v/>
      </c>
      <c r="AB90" s="204" t="str">
        <f t="shared" si="49"/>
        <v/>
      </c>
      <c r="AC90" s="204" t="str">
        <f t="shared" si="50"/>
        <v/>
      </c>
      <c r="AD90" s="205" t="str">
        <f t="shared" si="51"/>
        <v/>
      </c>
      <c r="AE90" s="205" t="str">
        <f t="shared" si="52"/>
        <v/>
      </c>
      <c r="AF90" s="205" t="str">
        <f t="shared" si="53"/>
        <v/>
      </c>
      <c r="AG90" s="205" t="str">
        <f t="shared" si="54"/>
        <v/>
      </c>
      <c r="AH90" s="206" t="str">
        <f t="shared" si="55"/>
        <v/>
      </c>
      <c r="AI90" s="207" t="str">
        <f t="shared" si="56"/>
        <v/>
      </c>
      <c r="AJ90" s="207" t="str">
        <f t="shared" si="57"/>
        <v/>
      </c>
      <c r="AK90" s="207" t="str">
        <f t="shared" si="58"/>
        <v/>
      </c>
      <c r="AL90" s="207" t="str">
        <f t="shared" si="59"/>
        <v/>
      </c>
      <c r="AM90" s="207" t="str">
        <f t="shared" si="60"/>
        <v/>
      </c>
      <c r="AN90" s="207" t="str">
        <f t="shared" si="61"/>
        <v/>
      </c>
      <c r="AO90" s="207" t="str">
        <f t="shared" si="62"/>
        <v/>
      </c>
      <c r="AP90" s="207" t="str">
        <f t="shared" si="63"/>
        <v/>
      </c>
      <c r="AQ90" s="207" t="str">
        <f t="shared" si="64"/>
        <v/>
      </c>
      <c r="AR90" s="207" t="str">
        <f t="shared" si="65"/>
        <v/>
      </c>
      <c r="AS90" s="207" t="str">
        <f t="shared" si="66"/>
        <v/>
      </c>
      <c r="AT90" s="207" t="str">
        <f t="shared" si="67"/>
        <v/>
      </c>
      <c r="AU90" s="207" t="str">
        <f t="shared" si="68"/>
        <v/>
      </c>
      <c r="AV90" s="207" t="str">
        <f t="shared" si="69"/>
        <v/>
      </c>
      <c r="AW90" s="207" t="str">
        <f t="shared" si="70"/>
        <v/>
      </c>
      <c r="AY90" s="160"/>
      <c r="AZ90" s="160"/>
      <c r="BA90" s="160"/>
      <c r="BB90" s="160"/>
      <c r="BC90" s="160"/>
      <c r="BD90" s="160"/>
      <c r="BE90" s="160"/>
      <c r="BF90" s="160"/>
      <c r="BG90" s="160"/>
      <c r="BH90" s="160"/>
      <c r="BI90" s="160"/>
      <c r="BJ90" s="160"/>
      <c r="BK90" s="160"/>
      <c r="BL90" s="160"/>
      <c r="BM90" s="160"/>
    </row>
    <row r="91" spans="1:65" s="43" customFormat="1" hidden="1" outlineLevel="1" x14ac:dyDescent="0.2">
      <c r="A91" s="194"/>
      <c r="B91" s="4"/>
      <c r="C91" s="3"/>
      <c r="D91" s="89">
        <f t="shared" si="36"/>
        <v>0</v>
      </c>
      <c r="E91" s="195"/>
      <c r="F91" s="195"/>
      <c r="G91" s="196"/>
      <c r="H91" s="197"/>
      <c r="I91" s="198"/>
      <c r="J91" s="197"/>
      <c r="K91" s="198"/>
      <c r="L91" s="199"/>
      <c r="M91" s="200"/>
      <c r="N91" s="197"/>
      <c r="O91" s="201"/>
      <c r="P91" s="202">
        <f t="shared" si="37"/>
        <v>0</v>
      </c>
      <c r="Q91" s="195">
        <f t="shared" si="38"/>
        <v>0</v>
      </c>
      <c r="R91" s="195">
        <f t="shared" si="39"/>
        <v>0</v>
      </c>
      <c r="S91" s="203" t="str">
        <f t="shared" si="40"/>
        <v>-</v>
      </c>
      <c r="T91" s="204" t="str">
        <f t="shared" si="41"/>
        <v/>
      </c>
      <c r="U91" s="204" t="str">
        <f t="shared" si="42"/>
        <v/>
      </c>
      <c r="V91" s="204" t="str">
        <f t="shared" si="43"/>
        <v/>
      </c>
      <c r="W91" s="204" t="str">
        <f t="shared" si="44"/>
        <v/>
      </c>
      <c r="X91" s="204" t="str">
        <f t="shared" si="45"/>
        <v/>
      </c>
      <c r="Y91" s="204" t="str">
        <f t="shared" si="46"/>
        <v/>
      </c>
      <c r="Z91" s="204" t="str">
        <f t="shared" si="47"/>
        <v/>
      </c>
      <c r="AA91" s="204" t="str">
        <f t="shared" si="48"/>
        <v/>
      </c>
      <c r="AB91" s="204" t="str">
        <f t="shared" si="49"/>
        <v/>
      </c>
      <c r="AC91" s="204" t="str">
        <f t="shared" si="50"/>
        <v/>
      </c>
      <c r="AD91" s="205" t="str">
        <f t="shared" si="51"/>
        <v/>
      </c>
      <c r="AE91" s="205" t="str">
        <f t="shared" si="52"/>
        <v/>
      </c>
      <c r="AF91" s="205" t="str">
        <f t="shared" si="53"/>
        <v/>
      </c>
      <c r="AG91" s="205" t="str">
        <f t="shared" si="54"/>
        <v/>
      </c>
      <c r="AH91" s="206" t="str">
        <f t="shared" si="55"/>
        <v/>
      </c>
      <c r="AI91" s="207" t="str">
        <f t="shared" si="56"/>
        <v/>
      </c>
      <c r="AJ91" s="207" t="str">
        <f t="shared" si="57"/>
        <v/>
      </c>
      <c r="AK91" s="207" t="str">
        <f t="shared" si="58"/>
        <v/>
      </c>
      <c r="AL91" s="207" t="str">
        <f t="shared" si="59"/>
        <v/>
      </c>
      <c r="AM91" s="207" t="str">
        <f t="shared" si="60"/>
        <v/>
      </c>
      <c r="AN91" s="207" t="str">
        <f t="shared" si="61"/>
        <v/>
      </c>
      <c r="AO91" s="207" t="str">
        <f t="shared" si="62"/>
        <v/>
      </c>
      <c r="AP91" s="207" t="str">
        <f t="shared" si="63"/>
        <v/>
      </c>
      <c r="AQ91" s="207" t="str">
        <f t="shared" si="64"/>
        <v/>
      </c>
      <c r="AR91" s="207" t="str">
        <f t="shared" si="65"/>
        <v/>
      </c>
      <c r="AS91" s="207" t="str">
        <f t="shared" si="66"/>
        <v/>
      </c>
      <c r="AT91" s="207" t="str">
        <f t="shared" si="67"/>
        <v/>
      </c>
      <c r="AU91" s="207" t="str">
        <f t="shared" si="68"/>
        <v/>
      </c>
      <c r="AV91" s="207" t="str">
        <f t="shared" si="69"/>
        <v/>
      </c>
      <c r="AW91" s="207" t="str">
        <f t="shared" si="70"/>
        <v/>
      </c>
      <c r="AY91" s="160"/>
      <c r="AZ91" s="160"/>
      <c r="BA91" s="160"/>
      <c r="BB91" s="160"/>
      <c r="BC91" s="160"/>
      <c r="BD91" s="160"/>
      <c r="BE91" s="160"/>
      <c r="BF91" s="160"/>
      <c r="BG91" s="160"/>
      <c r="BH91" s="160"/>
      <c r="BI91" s="160"/>
      <c r="BJ91" s="160"/>
      <c r="BK91" s="160"/>
      <c r="BL91" s="160"/>
      <c r="BM91" s="160"/>
    </row>
    <row r="92" spans="1:65" s="43" customFormat="1" hidden="1" outlineLevel="1" x14ac:dyDescent="0.2">
      <c r="A92" s="194"/>
      <c r="B92" s="4"/>
      <c r="C92" s="3"/>
      <c r="D92" s="89">
        <f t="shared" si="36"/>
        <v>0</v>
      </c>
      <c r="E92" s="195"/>
      <c r="F92" s="195"/>
      <c r="G92" s="196"/>
      <c r="H92" s="197"/>
      <c r="I92" s="198"/>
      <c r="J92" s="197"/>
      <c r="K92" s="198"/>
      <c r="L92" s="199"/>
      <c r="M92" s="200"/>
      <c r="N92" s="197"/>
      <c r="O92" s="201"/>
      <c r="P92" s="202">
        <f t="shared" si="37"/>
        <v>0</v>
      </c>
      <c r="Q92" s="195">
        <f t="shared" si="38"/>
        <v>0</v>
      </c>
      <c r="R92" s="195">
        <f t="shared" si="39"/>
        <v>0</v>
      </c>
      <c r="S92" s="203" t="str">
        <f t="shared" si="40"/>
        <v>-</v>
      </c>
      <c r="T92" s="204" t="str">
        <f t="shared" si="41"/>
        <v/>
      </c>
      <c r="U92" s="204" t="str">
        <f t="shared" si="42"/>
        <v/>
      </c>
      <c r="V92" s="204" t="str">
        <f t="shared" si="43"/>
        <v/>
      </c>
      <c r="W92" s="204" t="str">
        <f t="shared" si="44"/>
        <v/>
      </c>
      <c r="X92" s="204" t="str">
        <f t="shared" si="45"/>
        <v/>
      </c>
      <c r="Y92" s="204" t="str">
        <f t="shared" si="46"/>
        <v/>
      </c>
      <c r="Z92" s="204" t="str">
        <f t="shared" si="47"/>
        <v/>
      </c>
      <c r="AA92" s="204" t="str">
        <f t="shared" si="48"/>
        <v/>
      </c>
      <c r="AB92" s="204" t="str">
        <f t="shared" si="49"/>
        <v/>
      </c>
      <c r="AC92" s="204" t="str">
        <f t="shared" si="50"/>
        <v/>
      </c>
      <c r="AD92" s="205" t="str">
        <f t="shared" si="51"/>
        <v/>
      </c>
      <c r="AE92" s="205" t="str">
        <f t="shared" si="52"/>
        <v/>
      </c>
      <c r="AF92" s="205" t="str">
        <f t="shared" si="53"/>
        <v/>
      </c>
      <c r="AG92" s="205" t="str">
        <f t="shared" si="54"/>
        <v/>
      </c>
      <c r="AH92" s="206" t="str">
        <f t="shared" si="55"/>
        <v/>
      </c>
      <c r="AI92" s="207" t="str">
        <f t="shared" si="56"/>
        <v/>
      </c>
      <c r="AJ92" s="207" t="str">
        <f t="shared" si="57"/>
        <v/>
      </c>
      <c r="AK92" s="207" t="str">
        <f t="shared" si="58"/>
        <v/>
      </c>
      <c r="AL92" s="207" t="str">
        <f t="shared" si="59"/>
        <v/>
      </c>
      <c r="AM92" s="207" t="str">
        <f t="shared" si="60"/>
        <v/>
      </c>
      <c r="AN92" s="207" t="str">
        <f t="shared" si="61"/>
        <v/>
      </c>
      <c r="AO92" s="207" t="str">
        <f t="shared" si="62"/>
        <v/>
      </c>
      <c r="AP92" s="207" t="str">
        <f t="shared" si="63"/>
        <v/>
      </c>
      <c r="AQ92" s="207" t="str">
        <f t="shared" si="64"/>
        <v/>
      </c>
      <c r="AR92" s="207" t="str">
        <f t="shared" si="65"/>
        <v/>
      </c>
      <c r="AS92" s="207" t="str">
        <f t="shared" si="66"/>
        <v/>
      </c>
      <c r="AT92" s="207" t="str">
        <f t="shared" si="67"/>
        <v/>
      </c>
      <c r="AU92" s="207" t="str">
        <f t="shared" si="68"/>
        <v/>
      </c>
      <c r="AV92" s="207" t="str">
        <f t="shared" si="69"/>
        <v/>
      </c>
      <c r="AW92" s="207" t="str">
        <f t="shared" si="70"/>
        <v/>
      </c>
      <c r="AY92" s="160"/>
      <c r="AZ92" s="160"/>
      <c r="BA92" s="160"/>
      <c r="BB92" s="160"/>
      <c r="BC92" s="160"/>
      <c r="BD92" s="160"/>
      <c r="BE92" s="160"/>
      <c r="BF92" s="160"/>
      <c r="BG92" s="160"/>
      <c r="BH92" s="160"/>
      <c r="BI92" s="160"/>
      <c r="BJ92" s="160"/>
      <c r="BK92" s="160"/>
      <c r="BL92" s="160"/>
      <c r="BM92" s="160"/>
    </row>
    <row r="93" spans="1:65" s="43" customFormat="1" hidden="1" outlineLevel="1" x14ac:dyDescent="0.2">
      <c r="A93" s="194"/>
      <c r="B93" s="4"/>
      <c r="C93" s="3"/>
      <c r="D93" s="89">
        <f t="shared" si="36"/>
        <v>0</v>
      </c>
      <c r="E93" s="195"/>
      <c r="F93" s="195"/>
      <c r="G93" s="196"/>
      <c r="H93" s="197"/>
      <c r="I93" s="198"/>
      <c r="J93" s="197"/>
      <c r="K93" s="198"/>
      <c r="L93" s="199"/>
      <c r="M93" s="200"/>
      <c r="N93" s="197"/>
      <c r="O93" s="201"/>
      <c r="P93" s="202">
        <f t="shared" si="37"/>
        <v>0</v>
      </c>
      <c r="Q93" s="195">
        <f t="shared" si="38"/>
        <v>0</v>
      </c>
      <c r="R93" s="195">
        <f t="shared" si="39"/>
        <v>0</v>
      </c>
      <c r="S93" s="203" t="str">
        <f t="shared" si="40"/>
        <v>-</v>
      </c>
      <c r="T93" s="204" t="str">
        <f t="shared" si="41"/>
        <v/>
      </c>
      <c r="U93" s="204" t="str">
        <f t="shared" si="42"/>
        <v/>
      </c>
      <c r="V93" s="204" t="str">
        <f t="shared" si="43"/>
        <v/>
      </c>
      <c r="W93" s="204" t="str">
        <f t="shared" si="44"/>
        <v/>
      </c>
      <c r="X93" s="204" t="str">
        <f t="shared" si="45"/>
        <v/>
      </c>
      <c r="Y93" s="204" t="str">
        <f t="shared" si="46"/>
        <v/>
      </c>
      <c r="Z93" s="204" t="str">
        <f t="shared" si="47"/>
        <v/>
      </c>
      <c r="AA93" s="204" t="str">
        <f t="shared" si="48"/>
        <v/>
      </c>
      <c r="AB93" s="204" t="str">
        <f t="shared" si="49"/>
        <v/>
      </c>
      <c r="AC93" s="204" t="str">
        <f t="shared" si="50"/>
        <v/>
      </c>
      <c r="AD93" s="205" t="str">
        <f t="shared" si="51"/>
        <v/>
      </c>
      <c r="AE93" s="205" t="str">
        <f t="shared" si="52"/>
        <v/>
      </c>
      <c r="AF93" s="205" t="str">
        <f t="shared" si="53"/>
        <v/>
      </c>
      <c r="AG93" s="205" t="str">
        <f t="shared" si="54"/>
        <v/>
      </c>
      <c r="AH93" s="206" t="str">
        <f t="shared" si="55"/>
        <v/>
      </c>
      <c r="AI93" s="207" t="str">
        <f t="shared" si="56"/>
        <v/>
      </c>
      <c r="AJ93" s="207" t="str">
        <f t="shared" si="57"/>
        <v/>
      </c>
      <c r="AK93" s="207" t="str">
        <f t="shared" si="58"/>
        <v/>
      </c>
      <c r="AL93" s="207" t="str">
        <f t="shared" si="59"/>
        <v/>
      </c>
      <c r="AM93" s="207" t="str">
        <f t="shared" si="60"/>
        <v/>
      </c>
      <c r="AN93" s="207" t="str">
        <f t="shared" si="61"/>
        <v/>
      </c>
      <c r="AO93" s="207" t="str">
        <f t="shared" si="62"/>
        <v/>
      </c>
      <c r="AP93" s="207" t="str">
        <f t="shared" si="63"/>
        <v/>
      </c>
      <c r="AQ93" s="207" t="str">
        <f t="shared" si="64"/>
        <v/>
      </c>
      <c r="AR93" s="207" t="str">
        <f t="shared" si="65"/>
        <v/>
      </c>
      <c r="AS93" s="207" t="str">
        <f t="shared" si="66"/>
        <v/>
      </c>
      <c r="AT93" s="207" t="str">
        <f t="shared" si="67"/>
        <v/>
      </c>
      <c r="AU93" s="207" t="str">
        <f t="shared" si="68"/>
        <v/>
      </c>
      <c r="AV93" s="207" t="str">
        <f t="shared" si="69"/>
        <v/>
      </c>
      <c r="AW93" s="207" t="str">
        <f t="shared" si="70"/>
        <v/>
      </c>
      <c r="AY93" s="160"/>
      <c r="AZ93" s="160"/>
      <c r="BA93" s="160"/>
      <c r="BB93" s="160"/>
      <c r="BC93" s="160"/>
      <c r="BD93" s="160"/>
      <c r="BE93" s="160"/>
      <c r="BF93" s="160"/>
      <c r="BG93" s="160"/>
      <c r="BH93" s="160"/>
      <c r="BI93" s="160"/>
      <c r="BJ93" s="160"/>
      <c r="BK93" s="160"/>
      <c r="BL93" s="160"/>
      <c r="BM93" s="160"/>
    </row>
    <row r="94" spans="1:65" s="43" customFormat="1" hidden="1" outlineLevel="1" x14ac:dyDescent="0.2">
      <c r="A94" s="194"/>
      <c r="B94" s="4"/>
      <c r="C94" s="3"/>
      <c r="D94" s="89">
        <f t="shared" si="36"/>
        <v>0</v>
      </c>
      <c r="E94" s="195"/>
      <c r="F94" s="195"/>
      <c r="G94" s="196"/>
      <c r="H94" s="197"/>
      <c r="I94" s="198"/>
      <c r="J94" s="197"/>
      <c r="K94" s="198"/>
      <c r="L94" s="199"/>
      <c r="M94" s="200"/>
      <c r="N94" s="197"/>
      <c r="O94" s="201"/>
      <c r="P94" s="202">
        <f t="shared" si="37"/>
        <v>0</v>
      </c>
      <c r="Q94" s="195">
        <f t="shared" si="38"/>
        <v>0</v>
      </c>
      <c r="R94" s="195">
        <f t="shared" si="39"/>
        <v>0</v>
      </c>
      <c r="S94" s="203" t="str">
        <f t="shared" si="40"/>
        <v>-</v>
      </c>
      <c r="T94" s="204" t="str">
        <f t="shared" si="41"/>
        <v/>
      </c>
      <c r="U94" s="204" t="str">
        <f t="shared" si="42"/>
        <v/>
      </c>
      <c r="V94" s="204" t="str">
        <f t="shared" si="43"/>
        <v/>
      </c>
      <c r="W94" s="204" t="str">
        <f t="shared" si="44"/>
        <v/>
      </c>
      <c r="X94" s="204" t="str">
        <f t="shared" si="45"/>
        <v/>
      </c>
      <c r="Y94" s="204" t="str">
        <f t="shared" si="46"/>
        <v/>
      </c>
      <c r="Z94" s="204" t="str">
        <f t="shared" si="47"/>
        <v/>
      </c>
      <c r="AA94" s="204" t="str">
        <f t="shared" si="48"/>
        <v/>
      </c>
      <c r="AB94" s="204" t="str">
        <f t="shared" si="49"/>
        <v/>
      </c>
      <c r="AC94" s="204" t="str">
        <f t="shared" si="50"/>
        <v/>
      </c>
      <c r="AD94" s="205" t="str">
        <f t="shared" si="51"/>
        <v/>
      </c>
      <c r="AE94" s="205" t="str">
        <f t="shared" si="52"/>
        <v/>
      </c>
      <c r="AF94" s="205" t="str">
        <f t="shared" si="53"/>
        <v/>
      </c>
      <c r="AG94" s="205" t="str">
        <f t="shared" si="54"/>
        <v/>
      </c>
      <c r="AH94" s="206" t="str">
        <f t="shared" si="55"/>
        <v/>
      </c>
      <c r="AI94" s="207" t="str">
        <f t="shared" si="56"/>
        <v/>
      </c>
      <c r="AJ94" s="207" t="str">
        <f t="shared" si="57"/>
        <v/>
      </c>
      <c r="AK94" s="207" t="str">
        <f t="shared" si="58"/>
        <v/>
      </c>
      <c r="AL94" s="207" t="str">
        <f t="shared" si="59"/>
        <v/>
      </c>
      <c r="AM94" s="207" t="str">
        <f t="shared" si="60"/>
        <v/>
      </c>
      <c r="AN94" s="207" t="str">
        <f t="shared" si="61"/>
        <v/>
      </c>
      <c r="AO94" s="207" t="str">
        <f t="shared" si="62"/>
        <v/>
      </c>
      <c r="AP94" s="207" t="str">
        <f t="shared" si="63"/>
        <v/>
      </c>
      <c r="AQ94" s="207" t="str">
        <f t="shared" si="64"/>
        <v/>
      </c>
      <c r="AR94" s="207" t="str">
        <f t="shared" si="65"/>
        <v/>
      </c>
      <c r="AS94" s="207" t="str">
        <f t="shared" si="66"/>
        <v/>
      </c>
      <c r="AT94" s="207" t="str">
        <f t="shared" si="67"/>
        <v/>
      </c>
      <c r="AU94" s="207" t="str">
        <f t="shared" si="68"/>
        <v/>
      </c>
      <c r="AV94" s="207" t="str">
        <f t="shared" si="69"/>
        <v/>
      </c>
      <c r="AW94" s="207" t="str">
        <f t="shared" si="70"/>
        <v/>
      </c>
      <c r="AY94" s="160"/>
      <c r="AZ94" s="160"/>
      <c r="BA94" s="160"/>
      <c r="BB94" s="160"/>
      <c r="BC94" s="160"/>
      <c r="BD94" s="160"/>
      <c r="BE94" s="160"/>
      <c r="BF94" s="160"/>
      <c r="BG94" s="160"/>
      <c r="BH94" s="160"/>
      <c r="BI94" s="160"/>
      <c r="BJ94" s="160"/>
      <c r="BK94" s="160"/>
      <c r="BL94" s="160"/>
      <c r="BM94" s="160"/>
    </row>
    <row r="95" spans="1:65" s="43" customFormat="1" hidden="1" outlineLevel="1" x14ac:dyDescent="0.2">
      <c r="A95" s="194"/>
      <c r="B95" s="4"/>
      <c r="C95" s="3"/>
      <c r="D95" s="89">
        <f t="shared" si="36"/>
        <v>0</v>
      </c>
      <c r="E95" s="195"/>
      <c r="F95" s="195"/>
      <c r="G95" s="196"/>
      <c r="H95" s="197"/>
      <c r="I95" s="198"/>
      <c r="J95" s="197"/>
      <c r="K95" s="198"/>
      <c r="L95" s="199"/>
      <c r="M95" s="200"/>
      <c r="N95" s="197"/>
      <c r="O95" s="201"/>
      <c r="P95" s="202">
        <f t="shared" si="37"/>
        <v>0</v>
      </c>
      <c r="Q95" s="195">
        <f t="shared" si="38"/>
        <v>0</v>
      </c>
      <c r="R95" s="195">
        <f t="shared" si="39"/>
        <v>0</v>
      </c>
      <c r="S95" s="203" t="str">
        <f t="shared" si="40"/>
        <v>-</v>
      </c>
      <c r="T95" s="204" t="str">
        <f t="shared" si="41"/>
        <v/>
      </c>
      <c r="U95" s="204" t="str">
        <f t="shared" si="42"/>
        <v/>
      </c>
      <c r="V95" s="204" t="str">
        <f t="shared" si="43"/>
        <v/>
      </c>
      <c r="W95" s="204" t="str">
        <f t="shared" si="44"/>
        <v/>
      </c>
      <c r="X95" s="204" t="str">
        <f t="shared" si="45"/>
        <v/>
      </c>
      <c r="Y95" s="204" t="str">
        <f t="shared" si="46"/>
        <v/>
      </c>
      <c r="Z95" s="204" t="str">
        <f t="shared" si="47"/>
        <v/>
      </c>
      <c r="AA95" s="204" t="str">
        <f t="shared" si="48"/>
        <v/>
      </c>
      <c r="AB95" s="204" t="str">
        <f t="shared" si="49"/>
        <v/>
      </c>
      <c r="AC95" s="204" t="str">
        <f t="shared" si="50"/>
        <v/>
      </c>
      <c r="AD95" s="205" t="str">
        <f t="shared" si="51"/>
        <v/>
      </c>
      <c r="AE95" s="205" t="str">
        <f t="shared" si="52"/>
        <v/>
      </c>
      <c r="AF95" s="205" t="str">
        <f t="shared" si="53"/>
        <v/>
      </c>
      <c r="AG95" s="205" t="str">
        <f t="shared" si="54"/>
        <v/>
      </c>
      <c r="AH95" s="206" t="str">
        <f t="shared" si="55"/>
        <v/>
      </c>
      <c r="AI95" s="207" t="str">
        <f t="shared" si="56"/>
        <v/>
      </c>
      <c r="AJ95" s="207" t="str">
        <f t="shared" si="57"/>
        <v/>
      </c>
      <c r="AK95" s="207" t="str">
        <f t="shared" si="58"/>
        <v/>
      </c>
      <c r="AL95" s="207" t="str">
        <f t="shared" si="59"/>
        <v/>
      </c>
      <c r="AM95" s="207" t="str">
        <f t="shared" si="60"/>
        <v/>
      </c>
      <c r="AN95" s="207" t="str">
        <f t="shared" si="61"/>
        <v/>
      </c>
      <c r="AO95" s="207" t="str">
        <f t="shared" si="62"/>
        <v/>
      </c>
      <c r="AP95" s="207" t="str">
        <f t="shared" si="63"/>
        <v/>
      </c>
      <c r="AQ95" s="207" t="str">
        <f t="shared" si="64"/>
        <v/>
      </c>
      <c r="AR95" s="207" t="str">
        <f t="shared" si="65"/>
        <v/>
      </c>
      <c r="AS95" s="207" t="str">
        <f t="shared" si="66"/>
        <v/>
      </c>
      <c r="AT95" s="207" t="str">
        <f t="shared" si="67"/>
        <v/>
      </c>
      <c r="AU95" s="207" t="str">
        <f t="shared" si="68"/>
        <v/>
      </c>
      <c r="AV95" s="207" t="str">
        <f t="shared" si="69"/>
        <v/>
      </c>
      <c r="AW95" s="207" t="str">
        <f t="shared" si="70"/>
        <v/>
      </c>
      <c r="AY95" s="160"/>
      <c r="AZ95" s="160"/>
      <c r="BA95" s="160"/>
      <c r="BB95" s="160"/>
      <c r="BC95" s="160"/>
      <c r="BD95" s="160"/>
      <c r="BE95" s="160"/>
      <c r="BF95" s="160"/>
      <c r="BG95" s="160"/>
      <c r="BH95" s="160"/>
      <c r="BI95" s="160"/>
      <c r="BJ95" s="160"/>
      <c r="BK95" s="160"/>
      <c r="BL95" s="160"/>
      <c r="BM95" s="160"/>
    </row>
    <row r="96" spans="1:65" s="43" customFormat="1" hidden="1" outlineLevel="1" x14ac:dyDescent="0.2">
      <c r="A96" s="194"/>
      <c r="B96" s="4"/>
      <c r="C96" s="3"/>
      <c r="D96" s="89">
        <f t="shared" si="36"/>
        <v>0</v>
      </c>
      <c r="E96" s="195"/>
      <c r="F96" s="195"/>
      <c r="G96" s="196"/>
      <c r="H96" s="197"/>
      <c r="I96" s="198"/>
      <c r="J96" s="197"/>
      <c r="K96" s="198"/>
      <c r="L96" s="199"/>
      <c r="M96" s="200"/>
      <c r="N96" s="197"/>
      <c r="O96" s="201"/>
      <c r="P96" s="202">
        <f t="shared" si="37"/>
        <v>0</v>
      </c>
      <c r="Q96" s="195">
        <f t="shared" si="38"/>
        <v>0</v>
      </c>
      <c r="R96" s="195">
        <f t="shared" si="39"/>
        <v>0</v>
      </c>
      <c r="S96" s="203" t="str">
        <f t="shared" si="40"/>
        <v>-</v>
      </c>
      <c r="T96" s="204" t="str">
        <f t="shared" si="41"/>
        <v/>
      </c>
      <c r="U96" s="204" t="str">
        <f t="shared" si="42"/>
        <v/>
      </c>
      <c r="V96" s="204" t="str">
        <f t="shared" si="43"/>
        <v/>
      </c>
      <c r="W96" s="204" t="str">
        <f t="shared" si="44"/>
        <v/>
      </c>
      <c r="X96" s="204" t="str">
        <f t="shared" si="45"/>
        <v/>
      </c>
      <c r="Y96" s="204" t="str">
        <f t="shared" si="46"/>
        <v/>
      </c>
      <c r="Z96" s="204" t="str">
        <f t="shared" si="47"/>
        <v/>
      </c>
      <c r="AA96" s="204" t="str">
        <f t="shared" si="48"/>
        <v/>
      </c>
      <c r="AB96" s="204" t="str">
        <f t="shared" si="49"/>
        <v/>
      </c>
      <c r="AC96" s="204" t="str">
        <f t="shared" si="50"/>
        <v/>
      </c>
      <c r="AD96" s="205" t="str">
        <f t="shared" si="51"/>
        <v/>
      </c>
      <c r="AE96" s="205" t="str">
        <f t="shared" si="52"/>
        <v/>
      </c>
      <c r="AF96" s="205" t="str">
        <f t="shared" si="53"/>
        <v/>
      </c>
      <c r="AG96" s="205" t="str">
        <f t="shared" si="54"/>
        <v/>
      </c>
      <c r="AH96" s="206" t="str">
        <f t="shared" si="55"/>
        <v/>
      </c>
      <c r="AI96" s="207" t="str">
        <f t="shared" si="56"/>
        <v/>
      </c>
      <c r="AJ96" s="207" t="str">
        <f t="shared" si="57"/>
        <v/>
      </c>
      <c r="AK96" s="207" t="str">
        <f t="shared" si="58"/>
        <v/>
      </c>
      <c r="AL96" s="207" t="str">
        <f t="shared" si="59"/>
        <v/>
      </c>
      <c r="AM96" s="207" t="str">
        <f t="shared" si="60"/>
        <v/>
      </c>
      <c r="AN96" s="207" t="str">
        <f t="shared" si="61"/>
        <v/>
      </c>
      <c r="AO96" s="207" t="str">
        <f t="shared" si="62"/>
        <v/>
      </c>
      <c r="AP96" s="207" t="str">
        <f t="shared" si="63"/>
        <v/>
      </c>
      <c r="AQ96" s="207" t="str">
        <f t="shared" si="64"/>
        <v/>
      </c>
      <c r="AR96" s="207" t="str">
        <f t="shared" si="65"/>
        <v/>
      </c>
      <c r="AS96" s="207" t="str">
        <f t="shared" si="66"/>
        <v/>
      </c>
      <c r="AT96" s="207" t="str">
        <f t="shared" si="67"/>
        <v/>
      </c>
      <c r="AU96" s="207" t="str">
        <f t="shared" si="68"/>
        <v/>
      </c>
      <c r="AV96" s="207" t="str">
        <f t="shared" si="69"/>
        <v/>
      </c>
      <c r="AW96" s="207" t="str">
        <f t="shared" si="70"/>
        <v/>
      </c>
      <c r="AY96" s="160"/>
      <c r="AZ96" s="160"/>
      <c r="BA96" s="160"/>
      <c r="BB96" s="160"/>
      <c r="BC96" s="160"/>
      <c r="BD96" s="160"/>
      <c r="BE96" s="160"/>
      <c r="BF96" s="160"/>
      <c r="BG96" s="160"/>
      <c r="BH96" s="160"/>
      <c r="BI96" s="160"/>
      <c r="BJ96" s="160"/>
      <c r="BK96" s="160"/>
      <c r="BL96" s="160"/>
      <c r="BM96" s="160"/>
    </row>
    <row r="97" spans="1:65" s="43" customFormat="1" hidden="1" outlineLevel="1" x14ac:dyDescent="0.2">
      <c r="A97" s="194"/>
      <c r="B97" s="4"/>
      <c r="C97" s="3"/>
      <c r="D97" s="89">
        <f t="shared" si="36"/>
        <v>0</v>
      </c>
      <c r="E97" s="195"/>
      <c r="F97" s="195"/>
      <c r="G97" s="196"/>
      <c r="H97" s="197"/>
      <c r="I97" s="198"/>
      <c r="J97" s="197"/>
      <c r="K97" s="198"/>
      <c r="L97" s="199"/>
      <c r="M97" s="200"/>
      <c r="N97" s="197"/>
      <c r="O97" s="201"/>
      <c r="P97" s="202">
        <f t="shared" si="37"/>
        <v>0</v>
      </c>
      <c r="Q97" s="195">
        <f t="shared" si="38"/>
        <v>0</v>
      </c>
      <c r="R97" s="195">
        <f t="shared" si="39"/>
        <v>0</v>
      </c>
      <c r="S97" s="203" t="str">
        <f t="shared" si="40"/>
        <v>-</v>
      </c>
      <c r="T97" s="204" t="str">
        <f t="shared" si="41"/>
        <v/>
      </c>
      <c r="U97" s="204" t="str">
        <f t="shared" si="42"/>
        <v/>
      </c>
      <c r="V97" s="204" t="str">
        <f t="shared" si="43"/>
        <v/>
      </c>
      <c r="W97" s="204" t="str">
        <f t="shared" si="44"/>
        <v/>
      </c>
      <c r="X97" s="204" t="str">
        <f t="shared" si="45"/>
        <v/>
      </c>
      <c r="Y97" s="204" t="str">
        <f t="shared" si="46"/>
        <v/>
      </c>
      <c r="Z97" s="204" t="str">
        <f t="shared" si="47"/>
        <v/>
      </c>
      <c r="AA97" s="204" t="str">
        <f t="shared" si="48"/>
        <v/>
      </c>
      <c r="AB97" s="204" t="str">
        <f t="shared" si="49"/>
        <v/>
      </c>
      <c r="AC97" s="204" t="str">
        <f t="shared" si="50"/>
        <v/>
      </c>
      <c r="AD97" s="205" t="str">
        <f t="shared" si="51"/>
        <v/>
      </c>
      <c r="AE97" s="205" t="str">
        <f t="shared" si="52"/>
        <v/>
      </c>
      <c r="AF97" s="205" t="str">
        <f t="shared" si="53"/>
        <v/>
      </c>
      <c r="AG97" s="205" t="str">
        <f t="shared" si="54"/>
        <v/>
      </c>
      <c r="AH97" s="206" t="str">
        <f t="shared" si="55"/>
        <v/>
      </c>
      <c r="AI97" s="207" t="str">
        <f t="shared" si="56"/>
        <v/>
      </c>
      <c r="AJ97" s="207" t="str">
        <f t="shared" si="57"/>
        <v/>
      </c>
      <c r="AK97" s="207" t="str">
        <f t="shared" si="58"/>
        <v/>
      </c>
      <c r="AL97" s="207" t="str">
        <f t="shared" si="59"/>
        <v/>
      </c>
      <c r="AM97" s="207" t="str">
        <f t="shared" si="60"/>
        <v/>
      </c>
      <c r="AN97" s="207" t="str">
        <f t="shared" si="61"/>
        <v/>
      </c>
      <c r="AO97" s="207" t="str">
        <f t="shared" si="62"/>
        <v/>
      </c>
      <c r="AP97" s="207" t="str">
        <f t="shared" si="63"/>
        <v/>
      </c>
      <c r="AQ97" s="207" t="str">
        <f t="shared" si="64"/>
        <v/>
      </c>
      <c r="AR97" s="207" t="str">
        <f t="shared" si="65"/>
        <v/>
      </c>
      <c r="AS97" s="207" t="str">
        <f t="shared" si="66"/>
        <v/>
      </c>
      <c r="AT97" s="207" t="str">
        <f t="shared" si="67"/>
        <v/>
      </c>
      <c r="AU97" s="207" t="str">
        <f t="shared" si="68"/>
        <v/>
      </c>
      <c r="AV97" s="207" t="str">
        <f t="shared" si="69"/>
        <v/>
      </c>
      <c r="AW97" s="207" t="str">
        <f t="shared" si="70"/>
        <v/>
      </c>
      <c r="AY97" s="160"/>
      <c r="AZ97" s="160"/>
      <c r="BA97" s="160"/>
      <c r="BB97" s="160"/>
      <c r="BC97" s="160"/>
      <c r="BD97" s="160"/>
      <c r="BE97" s="160"/>
      <c r="BF97" s="160"/>
      <c r="BG97" s="160"/>
      <c r="BH97" s="160"/>
      <c r="BI97" s="160"/>
      <c r="BJ97" s="160"/>
      <c r="BK97" s="160"/>
      <c r="BL97" s="160"/>
      <c r="BM97" s="160"/>
    </row>
    <row r="98" spans="1:65" s="43" customFormat="1" hidden="1" outlineLevel="1" x14ac:dyDescent="0.2">
      <c r="A98" s="194"/>
      <c r="B98" s="4"/>
      <c r="C98" s="3"/>
      <c r="D98" s="89">
        <f t="shared" si="36"/>
        <v>0</v>
      </c>
      <c r="E98" s="195"/>
      <c r="F98" s="195"/>
      <c r="G98" s="196"/>
      <c r="H98" s="197"/>
      <c r="I98" s="198"/>
      <c r="J98" s="197"/>
      <c r="K98" s="198"/>
      <c r="L98" s="199"/>
      <c r="M98" s="200"/>
      <c r="N98" s="197"/>
      <c r="O98" s="201"/>
      <c r="P98" s="202">
        <f t="shared" si="37"/>
        <v>0</v>
      </c>
      <c r="Q98" s="195">
        <f t="shared" si="38"/>
        <v>0</v>
      </c>
      <c r="R98" s="195">
        <f t="shared" si="39"/>
        <v>0</v>
      </c>
      <c r="S98" s="203" t="str">
        <f t="shared" si="40"/>
        <v>-</v>
      </c>
      <c r="T98" s="204" t="str">
        <f t="shared" si="41"/>
        <v/>
      </c>
      <c r="U98" s="204" t="str">
        <f t="shared" si="42"/>
        <v/>
      </c>
      <c r="V98" s="204" t="str">
        <f t="shared" si="43"/>
        <v/>
      </c>
      <c r="W98" s="204" t="str">
        <f t="shared" si="44"/>
        <v/>
      </c>
      <c r="X98" s="204" t="str">
        <f t="shared" si="45"/>
        <v/>
      </c>
      <c r="Y98" s="204" t="str">
        <f t="shared" si="46"/>
        <v/>
      </c>
      <c r="Z98" s="204" t="str">
        <f t="shared" si="47"/>
        <v/>
      </c>
      <c r="AA98" s="204" t="str">
        <f t="shared" si="48"/>
        <v/>
      </c>
      <c r="AB98" s="204" t="str">
        <f t="shared" si="49"/>
        <v/>
      </c>
      <c r="AC98" s="204" t="str">
        <f t="shared" si="50"/>
        <v/>
      </c>
      <c r="AD98" s="205" t="str">
        <f t="shared" si="51"/>
        <v/>
      </c>
      <c r="AE98" s="205" t="str">
        <f t="shared" si="52"/>
        <v/>
      </c>
      <c r="AF98" s="205" t="str">
        <f t="shared" si="53"/>
        <v/>
      </c>
      <c r="AG98" s="205" t="str">
        <f t="shared" si="54"/>
        <v/>
      </c>
      <c r="AH98" s="206" t="str">
        <f t="shared" si="55"/>
        <v/>
      </c>
      <c r="AI98" s="207" t="str">
        <f t="shared" si="56"/>
        <v/>
      </c>
      <c r="AJ98" s="207" t="str">
        <f t="shared" si="57"/>
        <v/>
      </c>
      <c r="AK98" s="207" t="str">
        <f t="shared" si="58"/>
        <v/>
      </c>
      <c r="AL98" s="207" t="str">
        <f t="shared" si="59"/>
        <v/>
      </c>
      <c r="AM98" s="207" t="str">
        <f t="shared" si="60"/>
        <v/>
      </c>
      <c r="AN98" s="207" t="str">
        <f t="shared" si="61"/>
        <v/>
      </c>
      <c r="AO98" s="207" t="str">
        <f t="shared" si="62"/>
        <v/>
      </c>
      <c r="AP98" s="207" t="str">
        <f t="shared" si="63"/>
        <v/>
      </c>
      <c r="AQ98" s="207" t="str">
        <f t="shared" si="64"/>
        <v/>
      </c>
      <c r="AR98" s="207" t="str">
        <f t="shared" si="65"/>
        <v/>
      </c>
      <c r="AS98" s="207" t="str">
        <f t="shared" si="66"/>
        <v/>
      </c>
      <c r="AT98" s="207" t="str">
        <f t="shared" si="67"/>
        <v/>
      </c>
      <c r="AU98" s="207" t="str">
        <f t="shared" si="68"/>
        <v/>
      </c>
      <c r="AV98" s="207" t="str">
        <f t="shared" si="69"/>
        <v/>
      </c>
      <c r="AW98" s="207" t="str">
        <f t="shared" si="70"/>
        <v/>
      </c>
      <c r="AY98" s="160"/>
      <c r="AZ98" s="160"/>
      <c r="BA98" s="160"/>
      <c r="BB98" s="160"/>
      <c r="BC98" s="160"/>
      <c r="BD98" s="160"/>
      <c r="BE98" s="160"/>
      <c r="BF98" s="160"/>
      <c r="BG98" s="160"/>
      <c r="BH98" s="160"/>
      <c r="BI98" s="160"/>
      <c r="BJ98" s="160"/>
      <c r="BK98" s="160"/>
      <c r="BL98" s="160"/>
      <c r="BM98" s="160"/>
    </row>
    <row r="99" spans="1:65" s="43" customFormat="1" hidden="1" outlineLevel="1" x14ac:dyDescent="0.2">
      <c r="A99" s="194"/>
      <c r="B99" s="4"/>
      <c r="C99" s="3"/>
      <c r="D99" s="89">
        <f t="shared" si="36"/>
        <v>0</v>
      </c>
      <c r="E99" s="195"/>
      <c r="F99" s="195"/>
      <c r="G99" s="196"/>
      <c r="H99" s="197"/>
      <c r="I99" s="198"/>
      <c r="J99" s="197"/>
      <c r="K99" s="198"/>
      <c r="L99" s="199"/>
      <c r="M99" s="200"/>
      <c r="N99" s="197"/>
      <c r="O99" s="201"/>
      <c r="P99" s="202">
        <f t="shared" si="37"/>
        <v>0</v>
      </c>
      <c r="Q99" s="195">
        <f t="shared" si="38"/>
        <v>0</v>
      </c>
      <c r="R99" s="195">
        <f t="shared" si="39"/>
        <v>0</v>
      </c>
      <c r="S99" s="203" t="str">
        <f t="shared" si="40"/>
        <v>-</v>
      </c>
      <c r="T99" s="204" t="str">
        <f t="shared" si="41"/>
        <v/>
      </c>
      <c r="U99" s="204" t="str">
        <f t="shared" si="42"/>
        <v/>
      </c>
      <c r="V99" s="204" t="str">
        <f t="shared" si="43"/>
        <v/>
      </c>
      <c r="W99" s="204" t="str">
        <f t="shared" si="44"/>
        <v/>
      </c>
      <c r="X99" s="204" t="str">
        <f t="shared" si="45"/>
        <v/>
      </c>
      <c r="Y99" s="204" t="str">
        <f t="shared" si="46"/>
        <v/>
      </c>
      <c r="Z99" s="204" t="str">
        <f t="shared" si="47"/>
        <v/>
      </c>
      <c r="AA99" s="204" t="str">
        <f t="shared" si="48"/>
        <v/>
      </c>
      <c r="AB99" s="204" t="str">
        <f t="shared" si="49"/>
        <v/>
      </c>
      <c r="AC99" s="204" t="str">
        <f t="shared" si="50"/>
        <v/>
      </c>
      <c r="AD99" s="205" t="str">
        <f t="shared" si="51"/>
        <v/>
      </c>
      <c r="AE99" s="205" t="str">
        <f t="shared" si="52"/>
        <v/>
      </c>
      <c r="AF99" s="205" t="str">
        <f t="shared" si="53"/>
        <v/>
      </c>
      <c r="AG99" s="205" t="str">
        <f t="shared" si="54"/>
        <v/>
      </c>
      <c r="AH99" s="206" t="str">
        <f t="shared" si="55"/>
        <v/>
      </c>
      <c r="AI99" s="207" t="str">
        <f t="shared" si="56"/>
        <v/>
      </c>
      <c r="AJ99" s="207" t="str">
        <f t="shared" si="57"/>
        <v/>
      </c>
      <c r="AK99" s="207" t="str">
        <f t="shared" si="58"/>
        <v/>
      </c>
      <c r="AL99" s="207" t="str">
        <f t="shared" si="59"/>
        <v/>
      </c>
      <c r="AM99" s="207" t="str">
        <f t="shared" si="60"/>
        <v/>
      </c>
      <c r="AN99" s="207" t="str">
        <f t="shared" si="61"/>
        <v/>
      </c>
      <c r="AO99" s="207" t="str">
        <f t="shared" si="62"/>
        <v/>
      </c>
      <c r="AP99" s="207" t="str">
        <f t="shared" si="63"/>
        <v/>
      </c>
      <c r="AQ99" s="207" t="str">
        <f t="shared" si="64"/>
        <v/>
      </c>
      <c r="AR99" s="207" t="str">
        <f t="shared" si="65"/>
        <v/>
      </c>
      <c r="AS99" s="207" t="str">
        <f t="shared" si="66"/>
        <v/>
      </c>
      <c r="AT99" s="207" t="str">
        <f t="shared" si="67"/>
        <v/>
      </c>
      <c r="AU99" s="207" t="str">
        <f t="shared" si="68"/>
        <v/>
      </c>
      <c r="AV99" s="207" t="str">
        <f t="shared" si="69"/>
        <v/>
      </c>
      <c r="AW99" s="207" t="str">
        <f t="shared" si="70"/>
        <v/>
      </c>
      <c r="AY99" s="160"/>
      <c r="AZ99" s="160"/>
      <c r="BA99" s="160"/>
      <c r="BB99" s="160"/>
      <c r="BC99" s="160"/>
      <c r="BD99" s="160"/>
      <c r="BE99" s="160"/>
      <c r="BF99" s="160"/>
      <c r="BG99" s="160"/>
      <c r="BH99" s="160"/>
      <c r="BI99" s="160"/>
      <c r="BJ99" s="160"/>
      <c r="BK99" s="160"/>
      <c r="BL99" s="160"/>
      <c r="BM99" s="160"/>
    </row>
    <row r="100" spans="1:65" s="43" customFormat="1" hidden="1" outlineLevel="1" x14ac:dyDescent="0.2">
      <c r="A100" s="194"/>
      <c r="B100" s="4"/>
      <c r="C100" s="3"/>
      <c r="D100" s="89">
        <f t="shared" si="36"/>
        <v>0</v>
      </c>
      <c r="E100" s="195"/>
      <c r="F100" s="195"/>
      <c r="G100" s="196"/>
      <c r="H100" s="197"/>
      <c r="I100" s="198"/>
      <c r="J100" s="197"/>
      <c r="K100" s="198"/>
      <c r="L100" s="199"/>
      <c r="M100" s="200"/>
      <c r="N100" s="197"/>
      <c r="O100" s="201"/>
      <c r="P100" s="202">
        <f t="shared" si="37"/>
        <v>0</v>
      </c>
      <c r="Q100" s="195">
        <f t="shared" si="38"/>
        <v>0</v>
      </c>
      <c r="R100" s="195">
        <f t="shared" si="39"/>
        <v>0</v>
      </c>
      <c r="S100" s="203" t="str">
        <f t="shared" si="40"/>
        <v>-</v>
      </c>
      <c r="T100" s="204" t="str">
        <f t="shared" si="41"/>
        <v/>
      </c>
      <c r="U100" s="204" t="str">
        <f t="shared" si="42"/>
        <v/>
      </c>
      <c r="V100" s="204" t="str">
        <f t="shared" si="43"/>
        <v/>
      </c>
      <c r="W100" s="204" t="str">
        <f t="shared" si="44"/>
        <v/>
      </c>
      <c r="X100" s="204" t="str">
        <f t="shared" si="45"/>
        <v/>
      </c>
      <c r="Y100" s="204" t="str">
        <f t="shared" si="46"/>
        <v/>
      </c>
      <c r="Z100" s="204" t="str">
        <f t="shared" si="47"/>
        <v/>
      </c>
      <c r="AA100" s="204" t="str">
        <f t="shared" si="48"/>
        <v/>
      </c>
      <c r="AB100" s="204" t="str">
        <f t="shared" si="49"/>
        <v/>
      </c>
      <c r="AC100" s="204" t="str">
        <f t="shared" si="50"/>
        <v/>
      </c>
      <c r="AD100" s="205" t="str">
        <f t="shared" si="51"/>
        <v/>
      </c>
      <c r="AE100" s="205" t="str">
        <f t="shared" si="52"/>
        <v/>
      </c>
      <c r="AF100" s="205" t="str">
        <f t="shared" si="53"/>
        <v/>
      </c>
      <c r="AG100" s="205" t="str">
        <f t="shared" si="54"/>
        <v/>
      </c>
      <c r="AH100" s="206" t="str">
        <f t="shared" si="55"/>
        <v/>
      </c>
      <c r="AI100" s="207" t="str">
        <f t="shared" si="56"/>
        <v/>
      </c>
      <c r="AJ100" s="207" t="str">
        <f t="shared" si="57"/>
        <v/>
      </c>
      <c r="AK100" s="207" t="str">
        <f t="shared" si="58"/>
        <v/>
      </c>
      <c r="AL100" s="207" t="str">
        <f t="shared" si="59"/>
        <v/>
      </c>
      <c r="AM100" s="207" t="str">
        <f t="shared" si="60"/>
        <v/>
      </c>
      <c r="AN100" s="207" t="str">
        <f t="shared" si="61"/>
        <v/>
      </c>
      <c r="AO100" s="207" t="str">
        <f t="shared" si="62"/>
        <v/>
      </c>
      <c r="AP100" s="207" t="str">
        <f t="shared" si="63"/>
        <v/>
      </c>
      <c r="AQ100" s="207" t="str">
        <f t="shared" si="64"/>
        <v/>
      </c>
      <c r="AR100" s="207" t="str">
        <f t="shared" si="65"/>
        <v/>
      </c>
      <c r="AS100" s="207" t="str">
        <f t="shared" si="66"/>
        <v/>
      </c>
      <c r="AT100" s="207" t="str">
        <f t="shared" si="67"/>
        <v/>
      </c>
      <c r="AU100" s="207" t="str">
        <f t="shared" si="68"/>
        <v/>
      </c>
      <c r="AV100" s="207" t="str">
        <f t="shared" si="69"/>
        <v/>
      </c>
      <c r="AW100" s="207" t="str">
        <f t="shared" si="70"/>
        <v/>
      </c>
      <c r="AY100" s="160"/>
      <c r="AZ100" s="160"/>
      <c r="BA100" s="160"/>
      <c r="BB100" s="160"/>
      <c r="BC100" s="160"/>
      <c r="BD100" s="160"/>
      <c r="BE100" s="160"/>
      <c r="BF100" s="160"/>
      <c r="BG100" s="160"/>
      <c r="BH100" s="160"/>
      <c r="BI100" s="160"/>
      <c r="BJ100" s="160"/>
      <c r="BK100" s="160"/>
      <c r="BL100" s="160"/>
      <c r="BM100" s="160"/>
    </row>
    <row r="101" spans="1:65" s="43" customFormat="1" hidden="1" outlineLevel="1" x14ac:dyDescent="0.2">
      <c r="A101" s="194"/>
      <c r="B101" s="4"/>
      <c r="C101" s="3"/>
      <c r="D101" s="89">
        <f t="shared" si="36"/>
        <v>0</v>
      </c>
      <c r="E101" s="195"/>
      <c r="F101" s="195"/>
      <c r="G101" s="196"/>
      <c r="H101" s="197"/>
      <c r="I101" s="198"/>
      <c r="J101" s="197"/>
      <c r="K101" s="198"/>
      <c r="L101" s="199"/>
      <c r="M101" s="200"/>
      <c r="N101" s="197"/>
      <c r="O101" s="201"/>
      <c r="P101" s="202">
        <f t="shared" si="37"/>
        <v>0</v>
      </c>
      <c r="Q101" s="195">
        <f t="shared" si="38"/>
        <v>0</v>
      </c>
      <c r="R101" s="195">
        <f t="shared" si="39"/>
        <v>0</v>
      </c>
      <c r="S101" s="203" t="str">
        <f t="shared" si="40"/>
        <v>-</v>
      </c>
      <c r="T101" s="204" t="str">
        <f t="shared" si="41"/>
        <v/>
      </c>
      <c r="U101" s="204" t="str">
        <f t="shared" si="42"/>
        <v/>
      </c>
      <c r="V101" s="204" t="str">
        <f t="shared" si="43"/>
        <v/>
      </c>
      <c r="W101" s="204" t="str">
        <f t="shared" si="44"/>
        <v/>
      </c>
      <c r="X101" s="204" t="str">
        <f t="shared" si="45"/>
        <v/>
      </c>
      <c r="Y101" s="204" t="str">
        <f t="shared" si="46"/>
        <v/>
      </c>
      <c r="Z101" s="204" t="str">
        <f t="shared" si="47"/>
        <v/>
      </c>
      <c r="AA101" s="204" t="str">
        <f t="shared" si="48"/>
        <v/>
      </c>
      <c r="AB101" s="204" t="str">
        <f t="shared" si="49"/>
        <v/>
      </c>
      <c r="AC101" s="204" t="str">
        <f t="shared" si="50"/>
        <v/>
      </c>
      <c r="AD101" s="205" t="str">
        <f t="shared" si="51"/>
        <v/>
      </c>
      <c r="AE101" s="205" t="str">
        <f t="shared" si="52"/>
        <v/>
      </c>
      <c r="AF101" s="205" t="str">
        <f t="shared" si="53"/>
        <v/>
      </c>
      <c r="AG101" s="205" t="str">
        <f t="shared" si="54"/>
        <v/>
      </c>
      <c r="AH101" s="206" t="str">
        <f t="shared" si="55"/>
        <v/>
      </c>
      <c r="AI101" s="207" t="str">
        <f t="shared" si="56"/>
        <v/>
      </c>
      <c r="AJ101" s="207" t="str">
        <f t="shared" si="57"/>
        <v/>
      </c>
      <c r="AK101" s="207" t="str">
        <f t="shared" si="58"/>
        <v/>
      </c>
      <c r="AL101" s="207" t="str">
        <f t="shared" si="59"/>
        <v/>
      </c>
      <c r="AM101" s="207" t="str">
        <f t="shared" si="60"/>
        <v/>
      </c>
      <c r="AN101" s="207" t="str">
        <f t="shared" si="61"/>
        <v/>
      </c>
      <c r="AO101" s="207" t="str">
        <f t="shared" si="62"/>
        <v/>
      </c>
      <c r="AP101" s="207" t="str">
        <f t="shared" si="63"/>
        <v/>
      </c>
      <c r="AQ101" s="207" t="str">
        <f t="shared" si="64"/>
        <v/>
      </c>
      <c r="AR101" s="207" t="str">
        <f t="shared" si="65"/>
        <v/>
      </c>
      <c r="AS101" s="207" t="str">
        <f t="shared" si="66"/>
        <v/>
      </c>
      <c r="AT101" s="207" t="str">
        <f t="shared" si="67"/>
        <v/>
      </c>
      <c r="AU101" s="207" t="str">
        <f t="shared" si="68"/>
        <v/>
      </c>
      <c r="AV101" s="207" t="str">
        <f t="shared" si="69"/>
        <v/>
      </c>
      <c r="AW101" s="207" t="str">
        <f t="shared" si="70"/>
        <v/>
      </c>
      <c r="AY101" s="160"/>
      <c r="AZ101" s="160"/>
      <c r="BA101" s="160"/>
      <c r="BB101" s="160"/>
      <c r="BC101" s="160"/>
      <c r="BD101" s="160"/>
      <c r="BE101" s="160"/>
      <c r="BF101" s="160"/>
      <c r="BG101" s="160"/>
      <c r="BH101" s="160"/>
      <c r="BI101" s="160"/>
      <c r="BJ101" s="160"/>
      <c r="BK101" s="160"/>
      <c r="BL101" s="160"/>
      <c r="BM101" s="160"/>
    </row>
    <row r="102" spans="1:65" s="43" customFormat="1" hidden="1" outlineLevel="1" x14ac:dyDescent="0.2">
      <c r="A102" s="194"/>
      <c r="B102" s="4"/>
      <c r="C102" s="3"/>
      <c r="D102" s="89">
        <f t="shared" si="36"/>
        <v>0</v>
      </c>
      <c r="E102" s="195"/>
      <c r="F102" s="195"/>
      <c r="G102" s="196"/>
      <c r="H102" s="197"/>
      <c r="I102" s="198"/>
      <c r="J102" s="197"/>
      <c r="K102" s="198"/>
      <c r="L102" s="199"/>
      <c r="M102" s="200"/>
      <c r="N102" s="197"/>
      <c r="O102" s="201"/>
      <c r="P102" s="202">
        <f t="shared" si="37"/>
        <v>0</v>
      </c>
      <c r="Q102" s="195">
        <f t="shared" si="38"/>
        <v>0</v>
      </c>
      <c r="R102" s="195">
        <f t="shared" si="39"/>
        <v>0</v>
      </c>
      <c r="S102" s="203" t="str">
        <f t="shared" si="40"/>
        <v>-</v>
      </c>
      <c r="T102" s="204" t="str">
        <f t="shared" si="41"/>
        <v/>
      </c>
      <c r="U102" s="204" t="str">
        <f t="shared" si="42"/>
        <v/>
      </c>
      <c r="V102" s="204" t="str">
        <f t="shared" si="43"/>
        <v/>
      </c>
      <c r="W102" s="204" t="str">
        <f t="shared" si="44"/>
        <v/>
      </c>
      <c r="X102" s="204" t="str">
        <f t="shared" si="45"/>
        <v/>
      </c>
      <c r="Y102" s="204" t="str">
        <f t="shared" si="46"/>
        <v/>
      </c>
      <c r="Z102" s="204" t="str">
        <f t="shared" si="47"/>
        <v/>
      </c>
      <c r="AA102" s="204" t="str">
        <f t="shared" si="48"/>
        <v/>
      </c>
      <c r="AB102" s="204" t="str">
        <f t="shared" si="49"/>
        <v/>
      </c>
      <c r="AC102" s="204" t="str">
        <f t="shared" si="50"/>
        <v/>
      </c>
      <c r="AD102" s="205" t="str">
        <f t="shared" si="51"/>
        <v/>
      </c>
      <c r="AE102" s="205" t="str">
        <f t="shared" si="52"/>
        <v/>
      </c>
      <c r="AF102" s="205" t="str">
        <f t="shared" si="53"/>
        <v/>
      </c>
      <c r="AG102" s="205" t="str">
        <f t="shared" si="54"/>
        <v/>
      </c>
      <c r="AH102" s="206" t="str">
        <f t="shared" si="55"/>
        <v/>
      </c>
      <c r="AI102" s="207" t="str">
        <f t="shared" si="56"/>
        <v/>
      </c>
      <c r="AJ102" s="207" t="str">
        <f t="shared" si="57"/>
        <v/>
      </c>
      <c r="AK102" s="207" t="str">
        <f t="shared" si="58"/>
        <v/>
      </c>
      <c r="AL102" s="207" t="str">
        <f t="shared" si="59"/>
        <v/>
      </c>
      <c r="AM102" s="207" t="str">
        <f t="shared" si="60"/>
        <v/>
      </c>
      <c r="AN102" s="207" t="str">
        <f t="shared" si="61"/>
        <v/>
      </c>
      <c r="AO102" s="207" t="str">
        <f t="shared" si="62"/>
        <v/>
      </c>
      <c r="AP102" s="207" t="str">
        <f t="shared" si="63"/>
        <v/>
      </c>
      <c r="AQ102" s="207" t="str">
        <f t="shared" si="64"/>
        <v/>
      </c>
      <c r="AR102" s="207" t="str">
        <f t="shared" si="65"/>
        <v/>
      </c>
      <c r="AS102" s="207" t="str">
        <f t="shared" si="66"/>
        <v/>
      </c>
      <c r="AT102" s="207" t="str">
        <f t="shared" si="67"/>
        <v/>
      </c>
      <c r="AU102" s="207" t="str">
        <f t="shared" si="68"/>
        <v/>
      </c>
      <c r="AV102" s="207" t="str">
        <f t="shared" si="69"/>
        <v/>
      </c>
      <c r="AW102" s="207" t="str">
        <f t="shared" si="70"/>
        <v/>
      </c>
      <c r="AY102" s="160"/>
      <c r="AZ102" s="160"/>
      <c r="BA102" s="160"/>
      <c r="BB102" s="160"/>
      <c r="BC102" s="160"/>
      <c r="BD102" s="160"/>
      <c r="BE102" s="160"/>
      <c r="BF102" s="160"/>
      <c r="BG102" s="160"/>
      <c r="BH102" s="160"/>
      <c r="BI102" s="160"/>
      <c r="BJ102" s="160"/>
      <c r="BK102" s="160"/>
      <c r="BL102" s="160"/>
      <c r="BM102" s="160"/>
    </row>
    <row r="103" spans="1:65" s="43" customFormat="1" hidden="1" outlineLevel="1" x14ac:dyDescent="0.2">
      <c r="A103" s="194"/>
      <c r="B103" s="4"/>
      <c r="C103" s="3"/>
      <c r="D103" s="89">
        <f t="shared" si="36"/>
        <v>0</v>
      </c>
      <c r="E103" s="195"/>
      <c r="F103" s="195"/>
      <c r="G103" s="196"/>
      <c r="H103" s="197"/>
      <c r="I103" s="198"/>
      <c r="J103" s="197"/>
      <c r="K103" s="198"/>
      <c r="L103" s="199"/>
      <c r="M103" s="200"/>
      <c r="N103" s="197"/>
      <c r="O103" s="201"/>
      <c r="P103" s="202">
        <f t="shared" si="37"/>
        <v>0</v>
      </c>
      <c r="Q103" s="195">
        <f t="shared" si="38"/>
        <v>0</v>
      </c>
      <c r="R103" s="195">
        <f t="shared" si="39"/>
        <v>0</v>
      </c>
      <c r="S103" s="203" t="str">
        <f t="shared" si="40"/>
        <v>-</v>
      </c>
      <c r="T103" s="204" t="str">
        <f t="shared" si="41"/>
        <v/>
      </c>
      <c r="U103" s="204" t="str">
        <f t="shared" si="42"/>
        <v/>
      </c>
      <c r="V103" s="204" t="str">
        <f t="shared" si="43"/>
        <v/>
      </c>
      <c r="W103" s="204" t="str">
        <f t="shared" si="44"/>
        <v/>
      </c>
      <c r="X103" s="204" t="str">
        <f t="shared" si="45"/>
        <v/>
      </c>
      <c r="Y103" s="204" t="str">
        <f t="shared" si="46"/>
        <v/>
      </c>
      <c r="Z103" s="204" t="str">
        <f t="shared" si="47"/>
        <v/>
      </c>
      <c r="AA103" s="204" t="str">
        <f t="shared" si="48"/>
        <v/>
      </c>
      <c r="AB103" s="204" t="str">
        <f t="shared" si="49"/>
        <v/>
      </c>
      <c r="AC103" s="204" t="str">
        <f t="shared" si="50"/>
        <v/>
      </c>
      <c r="AD103" s="205" t="str">
        <f t="shared" si="51"/>
        <v/>
      </c>
      <c r="AE103" s="205" t="str">
        <f t="shared" si="52"/>
        <v/>
      </c>
      <c r="AF103" s="205" t="str">
        <f t="shared" si="53"/>
        <v/>
      </c>
      <c r="AG103" s="205" t="str">
        <f t="shared" si="54"/>
        <v/>
      </c>
      <c r="AH103" s="206" t="str">
        <f t="shared" si="55"/>
        <v/>
      </c>
      <c r="AI103" s="207" t="str">
        <f t="shared" si="56"/>
        <v/>
      </c>
      <c r="AJ103" s="207" t="str">
        <f t="shared" si="57"/>
        <v/>
      </c>
      <c r="AK103" s="207" t="str">
        <f t="shared" si="58"/>
        <v/>
      </c>
      <c r="AL103" s="207" t="str">
        <f t="shared" si="59"/>
        <v/>
      </c>
      <c r="AM103" s="207" t="str">
        <f t="shared" si="60"/>
        <v/>
      </c>
      <c r="AN103" s="207" t="str">
        <f t="shared" si="61"/>
        <v/>
      </c>
      <c r="AO103" s="207" t="str">
        <f t="shared" si="62"/>
        <v/>
      </c>
      <c r="AP103" s="207" t="str">
        <f t="shared" si="63"/>
        <v/>
      </c>
      <c r="AQ103" s="207" t="str">
        <f t="shared" si="64"/>
        <v/>
      </c>
      <c r="AR103" s="207" t="str">
        <f t="shared" si="65"/>
        <v/>
      </c>
      <c r="AS103" s="207" t="str">
        <f t="shared" si="66"/>
        <v/>
      </c>
      <c r="AT103" s="207" t="str">
        <f t="shared" si="67"/>
        <v/>
      </c>
      <c r="AU103" s="207" t="str">
        <f t="shared" si="68"/>
        <v/>
      </c>
      <c r="AV103" s="207" t="str">
        <f t="shared" si="69"/>
        <v/>
      </c>
      <c r="AW103" s="207" t="str">
        <f t="shared" si="70"/>
        <v/>
      </c>
      <c r="AY103" s="160"/>
      <c r="AZ103" s="160"/>
      <c r="BA103" s="160"/>
      <c r="BB103" s="160"/>
      <c r="BC103" s="160"/>
      <c r="BD103" s="160"/>
      <c r="BE103" s="160"/>
      <c r="BF103" s="160"/>
      <c r="BG103" s="160"/>
      <c r="BH103" s="160"/>
      <c r="BI103" s="160"/>
      <c r="BJ103" s="160"/>
      <c r="BK103" s="160"/>
      <c r="BL103" s="160"/>
      <c r="BM103" s="160"/>
    </row>
    <row r="104" spans="1:65" s="43" customFormat="1" hidden="1" outlineLevel="1" x14ac:dyDescent="0.2">
      <c r="A104" s="194"/>
      <c r="B104" s="4"/>
      <c r="C104" s="3"/>
      <c r="D104" s="89">
        <f t="shared" si="36"/>
        <v>0</v>
      </c>
      <c r="E104" s="195"/>
      <c r="F104" s="195"/>
      <c r="G104" s="196"/>
      <c r="H104" s="197"/>
      <c r="I104" s="198"/>
      <c r="J104" s="197"/>
      <c r="K104" s="198"/>
      <c r="L104" s="199"/>
      <c r="M104" s="200"/>
      <c r="N104" s="197"/>
      <c r="O104" s="201"/>
      <c r="P104" s="202">
        <f t="shared" si="37"/>
        <v>0</v>
      </c>
      <c r="Q104" s="195">
        <f t="shared" si="38"/>
        <v>0</v>
      </c>
      <c r="R104" s="195">
        <f t="shared" si="39"/>
        <v>0</v>
      </c>
      <c r="S104" s="203" t="str">
        <f t="shared" si="40"/>
        <v>-</v>
      </c>
      <c r="T104" s="204" t="str">
        <f t="shared" si="41"/>
        <v/>
      </c>
      <c r="U104" s="204" t="str">
        <f t="shared" si="42"/>
        <v/>
      </c>
      <c r="V104" s="204" t="str">
        <f t="shared" si="43"/>
        <v/>
      </c>
      <c r="W104" s="204" t="str">
        <f t="shared" si="44"/>
        <v/>
      </c>
      <c r="X104" s="204" t="str">
        <f t="shared" si="45"/>
        <v/>
      </c>
      <c r="Y104" s="204" t="str">
        <f t="shared" si="46"/>
        <v/>
      </c>
      <c r="Z104" s="204" t="str">
        <f t="shared" si="47"/>
        <v/>
      </c>
      <c r="AA104" s="204" t="str">
        <f t="shared" si="48"/>
        <v/>
      </c>
      <c r="AB104" s="204" t="str">
        <f t="shared" si="49"/>
        <v/>
      </c>
      <c r="AC104" s="204" t="str">
        <f t="shared" si="50"/>
        <v/>
      </c>
      <c r="AD104" s="205" t="str">
        <f t="shared" si="51"/>
        <v/>
      </c>
      <c r="AE104" s="205" t="str">
        <f t="shared" si="52"/>
        <v/>
      </c>
      <c r="AF104" s="205" t="str">
        <f t="shared" si="53"/>
        <v/>
      </c>
      <c r="AG104" s="205" t="str">
        <f t="shared" si="54"/>
        <v/>
      </c>
      <c r="AH104" s="206" t="str">
        <f t="shared" si="55"/>
        <v/>
      </c>
      <c r="AI104" s="207" t="str">
        <f t="shared" si="56"/>
        <v/>
      </c>
      <c r="AJ104" s="207" t="str">
        <f t="shared" si="57"/>
        <v/>
      </c>
      <c r="AK104" s="207" t="str">
        <f t="shared" si="58"/>
        <v/>
      </c>
      <c r="AL104" s="207" t="str">
        <f t="shared" si="59"/>
        <v/>
      </c>
      <c r="AM104" s="207" t="str">
        <f t="shared" si="60"/>
        <v/>
      </c>
      <c r="AN104" s="207" t="str">
        <f t="shared" si="61"/>
        <v/>
      </c>
      <c r="AO104" s="207" t="str">
        <f t="shared" si="62"/>
        <v/>
      </c>
      <c r="AP104" s="207" t="str">
        <f t="shared" si="63"/>
        <v/>
      </c>
      <c r="AQ104" s="207" t="str">
        <f t="shared" si="64"/>
        <v/>
      </c>
      <c r="AR104" s="207" t="str">
        <f t="shared" si="65"/>
        <v/>
      </c>
      <c r="AS104" s="207" t="str">
        <f t="shared" si="66"/>
        <v/>
      </c>
      <c r="AT104" s="207" t="str">
        <f t="shared" si="67"/>
        <v/>
      </c>
      <c r="AU104" s="207" t="str">
        <f t="shared" si="68"/>
        <v/>
      </c>
      <c r="AV104" s="207" t="str">
        <f t="shared" si="69"/>
        <v/>
      </c>
      <c r="AW104" s="207" t="str">
        <f t="shared" si="70"/>
        <v/>
      </c>
      <c r="AY104" s="160"/>
      <c r="AZ104" s="160"/>
      <c r="BA104" s="160"/>
      <c r="BB104" s="160"/>
      <c r="BC104" s="160"/>
      <c r="BD104" s="160"/>
      <c r="BE104" s="160"/>
      <c r="BF104" s="160"/>
      <c r="BG104" s="160"/>
      <c r="BH104" s="160"/>
      <c r="BI104" s="160"/>
      <c r="BJ104" s="160"/>
      <c r="BK104" s="160"/>
      <c r="BL104" s="160"/>
      <c r="BM104" s="160"/>
    </row>
    <row r="105" spans="1:65" s="43" customFormat="1" hidden="1" outlineLevel="1" x14ac:dyDescent="0.2">
      <c r="A105" s="194"/>
      <c r="B105" s="4"/>
      <c r="C105" s="3"/>
      <c r="D105" s="89">
        <f t="shared" si="36"/>
        <v>0</v>
      </c>
      <c r="E105" s="195"/>
      <c r="F105" s="195"/>
      <c r="G105" s="196"/>
      <c r="H105" s="197"/>
      <c r="I105" s="198"/>
      <c r="J105" s="197"/>
      <c r="K105" s="198"/>
      <c r="L105" s="199"/>
      <c r="M105" s="200"/>
      <c r="N105" s="197"/>
      <c r="O105" s="201"/>
      <c r="P105" s="202">
        <f t="shared" si="37"/>
        <v>0</v>
      </c>
      <c r="Q105" s="195">
        <f t="shared" si="38"/>
        <v>0</v>
      </c>
      <c r="R105" s="195">
        <f t="shared" si="39"/>
        <v>0</v>
      </c>
      <c r="S105" s="203" t="str">
        <f t="shared" si="40"/>
        <v>-</v>
      </c>
      <c r="T105" s="204" t="str">
        <f t="shared" si="41"/>
        <v/>
      </c>
      <c r="U105" s="204" t="str">
        <f t="shared" si="42"/>
        <v/>
      </c>
      <c r="V105" s="204" t="str">
        <f t="shared" si="43"/>
        <v/>
      </c>
      <c r="W105" s="204" t="str">
        <f t="shared" si="44"/>
        <v/>
      </c>
      <c r="X105" s="204" t="str">
        <f t="shared" si="45"/>
        <v/>
      </c>
      <c r="Y105" s="204" t="str">
        <f t="shared" si="46"/>
        <v/>
      </c>
      <c r="Z105" s="204" t="str">
        <f t="shared" si="47"/>
        <v/>
      </c>
      <c r="AA105" s="204" t="str">
        <f t="shared" si="48"/>
        <v/>
      </c>
      <c r="AB105" s="204" t="str">
        <f t="shared" si="49"/>
        <v/>
      </c>
      <c r="AC105" s="204" t="str">
        <f t="shared" si="50"/>
        <v/>
      </c>
      <c r="AD105" s="205" t="str">
        <f t="shared" si="51"/>
        <v/>
      </c>
      <c r="AE105" s="205" t="str">
        <f t="shared" si="52"/>
        <v/>
      </c>
      <c r="AF105" s="205" t="str">
        <f t="shared" si="53"/>
        <v/>
      </c>
      <c r="AG105" s="205" t="str">
        <f t="shared" si="54"/>
        <v/>
      </c>
      <c r="AH105" s="206" t="str">
        <f t="shared" si="55"/>
        <v/>
      </c>
      <c r="AI105" s="207" t="str">
        <f t="shared" si="56"/>
        <v/>
      </c>
      <c r="AJ105" s="207" t="str">
        <f t="shared" si="57"/>
        <v/>
      </c>
      <c r="AK105" s="207" t="str">
        <f t="shared" si="58"/>
        <v/>
      </c>
      <c r="AL105" s="207" t="str">
        <f t="shared" si="59"/>
        <v/>
      </c>
      <c r="AM105" s="207" t="str">
        <f t="shared" si="60"/>
        <v/>
      </c>
      <c r="AN105" s="207" t="str">
        <f t="shared" si="61"/>
        <v/>
      </c>
      <c r="AO105" s="207" t="str">
        <f t="shared" si="62"/>
        <v/>
      </c>
      <c r="AP105" s="207" t="str">
        <f t="shared" si="63"/>
        <v/>
      </c>
      <c r="AQ105" s="207" t="str">
        <f t="shared" si="64"/>
        <v/>
      </c>
      <c r="AR105" s="207" t="str">
        <f t="shared" si="65"/>
        <v/>
      </c>
      <c r="AS105" s="207" t="str">
        <f t="shared" si="66"/>
        <v/>
      </c>
      <c r="AT105" s="207" t="str">
        <f t="shared" si="67"/>
        <v/>
      </c>
      <c r="AU105" s="207" t="str">
        <f t="shared" si="68"/>
        <v/>
      </c>
      <c r="AV105" s="207" t="str">
        <f t="shared" si="69"/>
        <v/>
      </c>
      <c r="AW105" s="207" t="str">
        <f t="shared" si="70"/>
        <v/>
      </c>
      <c r="AY105" s="160"/>
      <c r="AZ105" s="160"/>
      <c r="BA105" s="160"/>
      <c r="BB105" s="160"/>
      <c r="BC105" s="160"/>
      <c r="BD105" s="160"/>
      <c r="BE105" s="160"/>
      <c r="BF105" s="160"/>
      <c r="BG105" s="160"/>
      <c r="BH105" s="160"/>
      <c r="BI105" s="160"/>
      <c r="BJ105" s="160"/>
      <c r="BK105" s="160"/>
      <c r="BL105" s="160"/>
      <c r="BM105" s="160"/>
    </row>
    <row r="106" spans="1:65" s="43" customFormat="1" hidden="1" outlineLevel="1" x14ac:dyDescent="0.2">
      <c r="A106" s="194"/>
      <c r="B106" s="4"/>
      <c r="C106" s="3"/>
      <c r="D106" s="89">
        <f t="shared" si="36"/>
        <v>0</v>
      </c>
      <c r="E106" s="195"/>
      <c r="F106" s="195"/>
      <c r="G106" s="196"/>
      <c r="H106" s="197"/>
      <c r="I106" s="198"/>
      <c r="J106" s="197"/>
      <c r="K106" s="198"/>
      <c r="L106" s="199"/>
      <c r="M106" s="200"/>
      <c r="N106" s="197"/>
      <c r="O106" s="201"/>
      <c r="P106" s="202">
        <f t="shared" si="37"/>
        <v>0</v>
      </c>
      <c r="Q106" s="195">
        <f t="shared" si="38"/>
        <v>0</v>
      </c>
      <c r="R106" s="195">
        <f t="shared" si="39"/>
        <v>0</v>
      </c>
      <c r="S106" s="203" t="str">
        <f t="shared" si="40"/>
        <v>-</v>
      </c>
      <c r="T106" s="204" t="str">
        <f t="shared" si="41"/>
        <v/>
      </c>
      <c r="U106" s="204" t="str">
        <f t="shared" si="42"/>
        <v/>
      </c>
      <c r="V106" s="204" t="str">
        <f t="shared" si="43"/>
        <v/>
      </c>
      <c r="W106" s="204" t="str">
        <f t="shared" si="44"/>
        <v/>
      </c>
      <c r="X106" s="204" t="str">
        <f t="shared" si="45"/>
        <v/>
      </c>
      <c r="Y106" s="204" t="str">
        <f t="shared" si="46"/>
        <v/>
      </c>
      <c r="Z106" s="204" t="str">
        <f t="shared" si="47"/>
        <v/>
      </c>
      <c r="AA106" s="204" t="str">
        <f t="shared" si="48"/>
        <v/>
      </c>
      <c r="AB106" s="204" t="str">
        <f t="shared" si="49"/>
        <v/>
      </c>
      <c r="AC106" s="204" t="str">
        <f t="shared" si="50"/>
        <v/>
      </c>
      <c r="AD106" s="205" t="str">
        <f t="shared" si="51"/>
        <v/>
      </c>
      <c r="AE106" s="205" t="str">
        <f t="shared" si="52"/>
        <v/>
      </c>
      <c r="AF106" s="205" t="str">
        <f t="shared" si="53"/>
        <v/>
      </c>
      <c r="AG106" s="205" t="str">
        <f t="shared" si="54"/>
        <v/>
      </c>
      <c r="AH106" s="206" t="str">
        <f t="shared" si="55"/>
        <v/>
      </c>
      <c r="AI106" s="207" t="str">
        <f t="shared" si="56"/>
        <v/>
      </c>
      <c r="AJ106" s="207" t="str">
        <f t="shared" si="57"/>
        <v/>
      </c>
      <c r="AK106" s="207" t="str">
        <f t="shared" si="58"/>
        <v/>
      </c>
      <c r="AL106" s="207" t="str">
        <f t="shared" si="59"/>
        <v/>
      </c>
      <c r="AM106" s="207" t="str">
        <f t="shared" si="60"/>
        <v/>
      </c>
      <c r="AN106" s="207" t="str">
        <f t="shared" si="61"/>
        <v/>
      </c>
      <c r="AO106" s="207" t="str">
        <f t="shared" si="62"/>
        <v/>
      </c>
      <c r="AP106" s="207" t="str">
        <f t="shared" si="63"/>
        <v/>
      </c>
      <c r="AQ106" s="207" t="str">
        <f t="shared" si="64"/>
        <v/>
      </c>
      <c r="AR106" s="207" t="str">
        <f t="shared" si="65"/>
        <v/>
      </c>
      <c r="AS106" s="207" t="str">
        <f t="shared" si="66"/>
        <v/>
      </c>
      <c r="AT106" s="207" t="str">
        <f t="shared" si="67"/>
        <v/>
      </c>
      <c r="AU106" s="207" t="str">
        <f t="shared" si="68"/>
        <v/>
      </c>
      <c r="AV106" s="207" t="str">
        <f t="shared" si="69"/>
        <v/>
      </c>
      <c r="AW106" s="207" t="str">
        <f t="shared" si="70"/>
        <v/>
      </c>
      <c r="AY106" s="160"/>
      <c r="AZ106" s="160"/>
      <c r="BA106" s="160"/>
      <c r="BB106" s="160"/>
      <c r="BC106" s="160"/>
      <c r="BD106" s="160"/>
      <c r="BE106" s="160"/>
      <c r="BF106" s="160"/>
      <c r="BG106" s="160"/>
      <c r="BH106" s="160"/>
      <c r="BI106" s="160"/>
      <c r="BJ106" s="160"/>
      <c r="BK106" s="160"/>
      <c r="BL106" s="160"/>
      <c r="BM106" s="160"/>
    </row>
    <row r="107" spans="1:65" s="43" customFormat="1" hidden="1" outlineLevel="1" x14ac:dyDescent="0.2">
      <c r="A107" s="194"/>
      <c r="B107" s="4"/>
      <c r="C107" s="3"/>
      <c r="D107" s="89">
        <f t="shared" si="36"/>
        <v>0</v>
      </c>
      <c r="E107" s="195"/>
      <c r="F107" s="195"/>
      <c r="G107" s="196"/>
      <c r="H107" s="197"/>
      <c r="I107" s="198"/>
      <c r="J107" s="197"/>
      <c r="K107" s="198"/>
      <c r="L107" s="199"/>
      <c r="M107" s="200"/>
      <c r="N107" s="197"/>
      <c r="O107" s="201"/>
      <c r="P107" s="202">
        <f t="shared" si="37"/>
        <v>0</v>
      </c>
      <c r="Q107" s="195">
        <f t="shared" si="38"/>
        <v>0</v>
      </c>
      <c r="R107" s="195">
        <f t="shared" si="39"/>
        <v>0</v>
      </c>
      <c r="S107" s="203" t="str">
        <f t="shared" si="40"/>
        <v>-</v>
      </c>
      <c r="T107" s="204" t="str">
        <f t="shared" si="41"/>
        <v/>
      </c>
      <c r="U107" s="204" t="str">
        <f t="shared" si="42"/>
        <v/>
      </c>
      <c r="V107" s="204" t="str">
        <f t="shared" si="43"/>
        <v/>
      </c>
      <c r="W107" s="204" t="str">
        <f t="shared" si="44"/>
        <v/>
      </c>
      <c r="X107" s="204" t="str">
        <f t="shared" si="45"/>
        <v/>
      </c>
      <c r="Y107" s="204" t="str">
        <f t="shared" si="46"/>
        <v/>
      </c>
      <c r="Z107" s="204" t="str">
        <f t="shared" si="47"/>
        <v/>
      </c>
      <c r="AA107" s="204" t="str">
        <f t="shared" si="48"/>
        <v/>
      </c>
      <c r="AB107" s="204" t="str">
        <f t="shared" si="49"/>
        <v/>
      </c>
      <c r="AC107" s="204" t="str">
        <f t="shared" si="50"/>
        <v/>
      </c>
      <c r="AD107" s="205" t="str">
        <f t="shared" si="51"/>
        <v/>
      </c>
      <c r="AE107" s="205" t="str">
        <f t="shared" si="52"/>
        <v/>
      </c>
      <c r="AF107" s="205" t="str">
        <f t="shared" si="53"/>
        <v/>
      </c>
      <c r="AG107" s="205" t="str">
        <f t="shared" si="54"/>
        <v/>
      </c>
      <c r="AH107" s="206" t="str">
        <f t="shared" si="55"/>
        <v/>
      </c>
      <c r="AI107" s="207" t="str">
        <f t="shared" si="56"/>
        <v/>
      </c>
      <c r="AJ107" s="207" t="str">
        <f t="shared" si="57"/>
        <v/>
      </c>
      <c r="AK107" s="207" t="str">
        <f t="shared" si="58"/>
        <v/>
      </c>
      <c r="AL107" s="207" t="str">
        <f t="shared" si="59"/>
        <v/>
      </c>
      <c r="AM107" s="207" t="str">
        <f t="shared" si="60"/>
        <v/>
      </c>
      <c r="AN107" s="207" t="str">
        <f t="shared" si="61"/>
        <v/>
      </c>
      <c r="AO107" s="207" t="str">
        <f t="shared" si="62"/>
        <v/>
      </c>
      <c r="AP107" s="207" t="str">
        <f t="shared" si="63"/>
        <v/>
      </c>
      <c r="AQ107" s="207" t="str">
        <f t="shared" si="64"/>
        <v/>
      </c>
      <c r="AR107" s="207" t="str">
        <f t="shared" si="65"/>
        <v/>
      </c>
      <c r="AS107" s="207" t="str">
        <f t="shared" si="66"/>
        <v/>
      </c>
      <c r="AT107" s="207" t="str">
        <f t="shared" si="67"/>
        <v/>
      </c>
      <c r="AU107" s="207" t="str">
        <f t="shared" si="68"/>
        <v/>
      </c>
      <c r="AV107" s="207" t="str">
        <f t="shared" si="69"/>
        <v/>
      </c>
      <c r="AW107" s="207" t="str">
        <f t="shared" si="70"/>
        <v/>
      </c>
      <c r="AY107" s="160"/>
      <c r="AZ107" s="160"/>
      <c r="BA107" s="160"/>
      <c r="BB107" s="160"/>
      <c r="BC107" s="160"/>
      <c r="BD107" s="160"/>
      <c r="BE107" s="160"/>
      <c r="BF107" s="160"/>
      <c r="BG107" s="160"/>
      <c r="BH107" s="160"/>
      <c r="BI107" s="160"/>
      <c r="BJ107" s="160"/>
      <c r="BK107" s="160"/>
      <c r="BL107" s="160"/>
      <c r="BM107" s="160"/>
    </row>
    <row r="108" spans="1:65" s="43" customFormat="1" hidden="1" outlineLevel="1" x14ac:dyDescent="0.2">
      <c r="A108" s="194"/>
      <c r="B108" s="4"/>
      <c r="C108" s="3"/>
      <c r="D108" s="89">
        <f t="shared" si="36"/>
        <v>0</v>
      </c>
      <c r="E108" s="195"/>
      <c r="F108" s="195"/>
      <c r="G108" s="196"/>
      <c r="H108" s="197"/>
      <c r="I108" s="198"/>
      <c r="J108" s="197"/>
      <c r="K108" s="198"/>
      <c r="L108" s="199"/>
      <c r="M108" s="200"/>
      <c r="N108" s="197"/>
      <c r="O108" s="201"/>
      <c r="P108" s="202">
        <f t="shared" si="37"/>
        <v>0</v>
      </c>
      <c r="Q108" s="195">
        <f t="shared" si="38"/>
        <v>0</v>
      </c>
      <c r="R108" s="195">
        <f t="shared" si="39"/>
        <v>0</v>
      </c>
      <c r="S108" s="203" t="str">
        <f t="shared" si="40"/>
        <v>-</v>
      </c>
      <c r="T108" s="204" t="str">
        <f t="shared" si="41"/>
        <v/>
      </c>
      <c r="U108" s="204" t="str">
        <f t="shared" si="42"/>
        <v/>
      </c>
      <c r="V108" s="204" t="str">
        <f t="shared" si="43"/>
        <v/>
      </c>
      <c r="W108" s="204" t="str">
        <f t="shared" si="44"/>
        <v/>
      </c>
      <c r="X108" s="204" t="str">
        <f t="shared" si="45"/>
        <v/>
      </c>
      <c r="Y108" s="204" t="str">
        <f t="shared" si="46"/>
        <v/>
      </c>
      <c r="Z108" s="204" t="str">
        <f t="shared" si="47"/>
        <v/>
      </c>
      <c r="AA108" s="204" t="str">
        <f t="shared" si="48"/>
        <v/>
      </c>
      <c r="AB108" s="204" t="str">
        <f t="shared" si="49"/>
        <v/>
      </c>
      <c r="AC108" s="204" t="str">
        <f t="shared" si="50"/>
        <v/>
      </c>
      <c r="AD108" s="205" t="str">
        <f t="shared" si="51"/>
        <v/>
      </c>
      <c r="AE108" s="205" t="str">
        <f t="shared" si="52"/>
        <v/>
      </c>
      <c r="AF108" s="205" t="str">
        <f t="shared" si="53"/>
        <v/>
      </c>
      <c r="AG108" s="205" t="str">
        <f t="shared" si="54"/>
        <v/>
      </c>
      <c r="AH108" s="206" t="str">
        <f t="shared" si="55"/>
        <v/>
      </c>
      <c r="AI108" s="207" t="str">
        <f t="shared" si="56"/>
        <v/>
      </c>
      <c r="AJ108" s="207" t="str">
        <f t="shared" si="57"/>
        <v/>
      </c>
      <c r="AK108" s="207" t="str">
        <f t="shared" si="58"/>
        <v/>
      </c>
      <c r="AL108" s="207" t="str">
        <f t="shared" si="59"/>
        <v/>
      </c>
      <c r="AM108" s="207" t="str">
        <f t="shared" si="60"/>
        <v/>
      </c>
      <c r="AN108" s="207" t="str">
        <f t="shared" si="61"/>
        <v/>
      </c>
      <c r="AO108" s="207" t="str">
        <f t="shared" si="62"/>
        <v/>
      </c>
      <c r="AP108" s="207" t="str">
        <f t="shared" si="63"/>
        <v/>
      </c>
      <c r="AQ108" s="207" t="str">
        <f t="shared" si="64"/>
        <v/>
      </c>
      <c r="AR108" s="207" t="str">
        <f t="shared" si="65"/>
        <v/>
      </c>
      <c r="AS108" s="207" t="str">
        <f t="shared" si="66"/>
        <v/>
      </c>
      <c r="AT108" s="207" t="str">
        <f t="shared" si="67"/>
        <v/>
      </c>
      <c r="AU108" s="207" t="str">
        <f t="shared" si="68"/>
        <v/>
      </c>
      <c r="AV108" s="207" t="str">
        <f t="shared" si="69"/>
        <v/>
      </c>
      <c r="AW108" s="207" t="str">
        <f t="shared" si="70"/>
        <v/>
      </c>
      <c r="AY108" s="160"/>
      <c r="AZ108" s="160"/>
      <c r="BA108" s="160"/>
      <c r="BB108" s="160"/>
      <c r="BC108" s="160"/>
      <c r="BD108" s="160"/>
      <c r="BE108" s="160"/>
      <c r="BF108" s="160"/>
      <c r="BG108" s="160"/>
      <c r="BH108" s="160"/>
      <c r="BI108" s="160"/>
      <c r="BJ108" s="160"/>
      <c r="BK108" s="160"/>
      <c r="BL108" s="160"/>
      <c r="BM108" s="160"/>
    </row>
    <row r="109" spans="1:65" s="43" customFormat="1" hidden="1" outlineLevel="1" x14ac:dyDescent="0.2">
      <c r="A109" s="194"/>
      <c r="B109" s="4"/>
      <c r="C109" s="3"/>
      <c r="D109" s="89">
        <f t="shared" si="36"/>
        <v>0</v>
      </c>
      <c r="E109" s="195"/>
      <c r="F109" s="195"/>
      <c r="G109" s="196"/>
      <c r="H109" s="197"/>
      <c r="I109" s="198"/>
      <c r="J109" s="197"/>
      <c r="K109" s="198"/>
      <c r="L109" s="199"/>
      <c r="M109" s="200"/>
      <c r="N109" s="197"/>
      <c r="O109" s="201"/>
      <c r="P109" s="202">
        <f t="shared" ref="P109:P136" si="71">H109+I109</f>
        <v>0</v>
      </c>
      <c r="Q109" s="195">
        <f t="shared" ref="Q109:Q136" si="72">K109+J109</f>
        <v>0</v>
      </c>
      <c r="R109" s="195">
        <f t="shared" ref="R109:R136" si="73">M109+L109</f>
        <v>0</v>
      </c>
      <c r="S109" s="203" t="str">
        <f t="shared" ref="S109:S136" si="74">"-"</f>
        <v>-</v>
      </c>
      <c r="T109" s="204" t="str">
        <f t="shared" ref="T109:T136" si="75">IF($C109=T$307,$D109,"")</f>
        <v/>
      </c>
      <c r="U109" s="204" t="str">
        <f t="shared" ref="U109:U136" si="76">IF($C109=U$307,$D109,"")</f>
        <v/>
      </c>
      <c r="V109" s="204" t="str">
        <f t="shared" ref="V109:V136" si="77">IF($C109=V$307,$D109,"")</f>
        <v/>
      </c>
      <c r="W109" s="204" t="str">
        <f t="shared" ref="W109:W136" si="78">IF($C109=W$307,$D109,"")</f>
        <v/>
      </c>
      <c r="X109" s="204" t="str">
        <f t="shared" ref="X109:X136" si="79">IF($C109=X$307,$D109,"")</f>
        <v/>
      </c>
      <c r="Y109" s="204" t="str">
        <f t="shared" ref="Y109:Y136" si="80">IF($C109=Y$307,$D109,"")</f>
        <v/>
      </c>
      <c r="Z109" s="204" t="str">
        <f t="shared" ref="Z109:Z136" si="81">IF($C109=Z$307,$D109,"")</f>
        <v/>
      </c>
      <c r="AA109" s="204" t="str">
        <f t="shared" ref="AA109:AA136" si="82">IF($C109=AA$307,$D109,"")</f>
        <v/>
      </c>
      <c r="AB109" s="204" t="str">
        <f t="shared" ref="AB109:AB136" si="83">IF($C109=AB$307,$D109,"")</f>
        <v/>
      </c>
      <c r="AC109" s="204" t="str">
        <f t="shared" ref="AC109:AC136" si="84">IF($C109=AC$307,$D109,"")</f>
        <v/>
      </c>
      <c r="AD109" s="205" t="str">
        <f t="shared" ref="AD109:AD136" si="85">IF($C109=AD$307,$D109,"")</f>
        <v/>
      </c>
      <c r="AE109" s="205" t="str">
        <f t="shared" ref="AE109:AE136" si="86">IF($C109=AE$307,$D109,"")</f>
        <v/>
      </c>
      <c r="AF109" s="205" t="str">
        <f t="shared" ref="AF109:AF136" si="87">IF($C109=AF$307,$D109,"")</f>
        <v/>
      </c>
      <c r="AG109" s="205" t="str">
        <f t="shared" ref="AG109:AG136" si="88">IF($C109=AG$307,$D109,"")</f>
        <v/>
      </c>
      <c r="AH109" s="206" t="str">
        <f t="shared" ref="AH109:AH136" si="89">IF($C109=AH$307,$D109,"")</f>
        <v/>
      </c>
      <c r="AI109" s="207" t="str">
        <f t="shared" ref="AI109:AI136" si="90">IF($C109=AI$307,$D109,"")</f>
        <v/>
      </c>
      <c r="AJ109" s="207" t="str">
        <f t="shared" ref="AJ109:AJ136" si="91">IF($C109=AJ$307,$D109,"")</f>
        <v/>
      </c>
      <c r="AK109" s="207" t="str">
        <f t="shared" ref="AK109:AK136" si="92">IF($C109=AK$307,$D109,"")</f>
        <v/>
      </c>
      <c r="AL109" s="207" t="str">
        <f t="shared" ref="AL109:AL136" si="93">IF($C109=AL$307,$D109,"")</f>
        <v/>
      </c>
      <c r="AM109" s="207" t="str">
        <f t="shared" ref="AM109:AM136" si="94">IF($C109=AM$307,$D109,"")</f>
        <v/>
      </c>
      <c r="AN109" s="207" t="str">
        <f t="shared" ref="AN109:AN136" si="95">IF($C109=AN$307,$D109,"")</f>
        <v/>
      </c>
      <c r="AO109" s="207" t="str">
        <f t="shared" ref="AO109:AO136" si="96">IF($C109=AO$307,$D109,"")</f>
        <v/>
      </c>
      <c r="AP109" s="207" t="str">
        <f t="shared" ref="AP109:AP136" si="97">IF($C109=AP$307,$D109,"")</f>
        <v/>
      </c>
      <c r="AQ109" s="207" t="str">
        <f t="shared" ref="AQ109:AQ136" si="98">IF($C109=AQ$307,$D109,"")</f>
        <v/>
      </c>
      <c r="AR109" s="207" t="str">
        <f t="shared" ref="AR109:AR136" si="99">IF($C109=AR$307,$D109,"")</f>
        <v/>
      </c>
      <c r="AS109" s="207" t="str">
        <f t="shared" ref="AS109:AS136" si="100">IF($C109=AS$307,$D109,"")</f>
        <v/>
      </c>
      <c r="AT109" s="207" t="str">
        <f t="shared" ref="AT109:AT136" si="101">IF($C109=AT$307,$D109,"")</f>
        <v/>
      </c>
      <c r="AU109" s="207" t="str">
        <f t="shared" ref="AU109:AU136" si="102">IF($C109=AU$307,$D109,"")</f>
        <v/>
      </c>
      <c r="AV109" s="207" t="str">
        <f t="shared" ref="AV109:AV136" si="103">IF($C109=AV$307,$D109,"")</f>
        <v/>
      </c>
      <c r="AW109" s="207" t="str">
        <f t="shared" ref="AW109:AW136" si="104">IF($C109=AW$307,$D109,"")</f>
        <v/>
      </c>
      <c r="AY109" s="160"/>
      <c r="AZ109" s="160"/>
      <c r="BA109" s="160"/>
      <c r="BB109" s="160"/>
      <c r="BC109" s="160"/>
      <c r="BD109" s="160"/>
      <c r="BE109" s="160"/>
      <c r="BF109" s="160"/>
      <c r="BG109" s="160"/>
      <c r="BH109" s="160"/>
      <c r="BI109" s="160"/>
      <c r="BJ109" s="160"/>
      <c r="BK109" s="160"/>
      <c r="BL109" s="160"/>
      <c r="BM109" s="160"/>
    </row>
    <row r="110" spans="1:65" s="43" customFormat="1" hidden="1" outlineLevel="1" x14ac:dyDescent="0.2">
      <c r="A110" s="194"/>
      <c r="B110" s="4"/>
      <c r="C110" s="3"/>
      <c r="D110" s="89">
        <f t="shared" si="36"/>
        <v>0</v>
      </c>
      <c r="E110" s="195"/>
      <c r="F110" s="195"/>
      <c r="G110" s="196"/>
      <c r="H110" s="197"/>
      <c r="I110" s="198"/>
      <c r="J110" s="197"/>
      <c r="K110" s="198"/>
      <c r="L110" s="199"/>
      <c r="M110" s="200"/>
      <c r="N110" s="197"/>
      <c r="O110" s="201"/>
      <c r="P110" s="202">
        <f t="shared" si="71"/>
        <v>0</v>
      </c>
      <c r="Q110" s="195">
        <f t="shared" si="72"/>
        <v>0</v>
      </c>
      <c r="R110" s="195">
        <f t="shared" si="73"/>
        <v>0</v>
      </c>
      <c r="S110" s="203" t="str">
        <f t="shared" si="74"/>
        <v>-</v>
      </c>
      <c r="T110" s="204" t="str">
        <f t="shared" si="75"/>
        <v/>
      </c>
      <c r="U110" s="204" t="str">
        <f t="shared" si="76"/>
        <v/>
      </c>
      <c r="V110" s="204" t="str">
        <f t="shared" si="77"/>
        <v/>
      </c>
      <c r="W110" s="204" t="str">
        <f t="shared" si="78"/>
        <v/>
      </c>
      <c r="X110" s="204" t="str">
        <f t="shared" si="79"/>
        <v/>
      </c>
      <c r="Y110" s="204" t="str">
        <f t="shared" si="80"/>
        <v/>
      </c>
      <c r="Z110" s="204" t="str">
        <f t="shared" si="81"/>
        <v/>
      </c>
      <c r="AA110" s="204" t="str">
        <f t="shared" si="82"/>
        <v/>
      </c>
      <c r="AB110" s="204" t="str">
        <f t="shared" si="83"/>
        <v/>
      </c>
      <c r="AC110" s="204" t="str">
        <f t="shared" si="84"/>
        <v/>
      </c>
      <c r="AD110" s="205" t="str">
        <f t="shared" si="85"/>
        <v/>
      </c>
      <c r="AE110" s="205" t="str">
        <f t="shared" si="86"/>
        <v/>
      </c>
      <c r="AF110" s="205" t="str">
        <f t="shared" si="87"/>
        <v/>
      </c>
      <c r="AG110" s="205" t="str">
        <f t="shared" si="88"/>
        <v/>
      </c>
      <c r="AH110" s="206" t="str">
        <f t="shared" si="89"/>
        <v/>
      </c>
      <c r="AI110" s="207" t="str">
        <f t="shared" si="90"/>
        <v/>
      </c>
      <c r="AJ110" s="207" t="str">
        <f t="shared" si="91"/>
        <v/>
      </c>
      <c r="AK110" s="207" t="str">
        <f t="shared" si="92"/>
        <v/>
      </c>
      <c r="AL110" s="207" t="str">
        <f t="shared" si="93"/>
        <v/>
      </c>
      <c r="AM110" s="207" t="str">
        <f t="shared" si="94"/>
        <v/>
      </c>
      <c r="AN110" s="207" t="str">
        <f t="shared" si="95"/>
        <v/>
      </c>
      <c r="AO110" s="207" t="str">
        <f t="shared" si="96"/>
        <v/>
      </c>
      <c r="AP110" s="207" t="str">
        <f t="shared" si="97"/>
        <v/>
      </c>
      <c r="AQ110" s="207" t="str">
        <f t="shared" si="98"/>
        <v/>
      </c>
      <c r="AR110" s="207" t="str">
        <f t="shared" si="99"/>
        <v/>
      </c>
      <c r="AS110" s="207" t="str">
        <f t="shared" si="100"/>
        <v/>
      </c>
      <c r="AT110" s="207" t="str">
        <f t="shared" si="101"/>
        <v/>
      </c>
      <c r="AU110" s="207" t="str">
        <f t="shared" si="102"/>
        <v/>
      </c>
      <c r="AV110" s="207" t="str">
        <f t="shared" si="103"/>
        <v/>
      </c>
      <c r="AW110" s="207" t="str">
        <f t="shared" si="104"/>
        <v/>
      </c>
      <c r="AY110" s="160"/>
      <c r="AZ110" s="160"/>
      <c r="BA110" s="160"/>
      <c r="BB110" s="160"/>
      <c r="BC110" s="160"/>
      <c r="BD110" s="160"/>
      <c r="BE110" s="160"/>
      <c r="BF110" s="160"/>
      <c r="BG110" s="160"/>
      <c r="BH110" s="160"/>
      <c r="BI110" s="160"/>
      <c r="BJ110" s="160"/>
      <c r="BK110" s="160"/>
      <c r="BL110" s="160"/>
      <c r="BM110" s="160"/>
    </row>
    <row r="111" spans="1:65" s="43" customFormat="1" hidden="1" outlineLevel="1" x14ac:dyDescent="0.2">
      <c r="A111" s="194"/>
      <c r="B111" s="4"/>
      <c r="C111" s="3"/>
      <c r="D111" s="89">
        <f t="shared" si="36"/>
        <v>0</v>
      </c>
      <c r="E111" s="195"/>
      <c r="F111" s="195"/>
      <c r="G111" s="196"/>
      <c r="H111" s="197"/>
      <c r="I111" s="198"/>
      <c r="J111" s="197"/>
      <c r="K111" s="198"/>
      <c r="L111" s="199"/>
      <c r="M111" s="200"/>
      <c r="N111" s="197"/>
      <c r="O111" s="201"/>
      <c r="P111" s="202">
        <f t="shared" si="71"/>
        <v>0</v>
      </c>
      <c r="Q111" s="195">
        <f t="shared" si="72"/>
        <v>0</v>
      </c>
      <c r="R111" s="195">
        <f t="shared" si="73"/>
        <v>0</v>
      </c>
      <c r="S111" s="203" t="str">
        <f t="shared" si="74"/>
        <v>-</v>
      </c>
      <c r="T111" s="204" t="str">
        <f t="shared" si="75"/>
        <v/>
      </c>
      <c r="U111" s="204" t="str">
        <f t="shared" si="76"/>
        <v/>
      </c>
      <c r="V111" s="204" t="str">
        <f t="shared" si="77"/>
        <v/>
      </c>
      <c r="W111" s="204" t="str">
        <f t="shared" si="78"/>
        <v/>
      </c>
      <c r="X111" s="204" t="str">
        <f t="shared" si="79"/>
        <v/>
      </c>
      <c r="Y111" s="204" t="str">
        <f t="shared" si="80"/>
        <v/>
      </c>
      <c r="Z111" s="204" t="str">
        <f t="shared" si="81"/>
        <v/>
      </c>
      <c r="AA111" s="204" t="str">
        <f t="shared" si="82"/>
        <v/>
      </c>
      <c r="AB111" s="204" t="str">
        <f t="shared" si="83"/>
        <v/>
      </c>
      <c r="AC111" s="204" t="str">
        <f t="shared" si="84"/>
        <v/>
      </c>
      <c r="AD111" s="205" t="str">
        <f t="shared" si="85"/>
        <v/>
      </c>
      <c r="AE111" s="205" t="str">
        <f t="shared" si="86"/>
        <v/>
      </c>
      <c r="AF111" s="205" t="str">
        <f t="shared" si="87"/>
        <v/>
      </c>
      <c r="AG111" s="205" t="str">
        <f t="shared" si="88"/>
        <v/>
      </c>
      <c r="AH111" s="206" t="str">
        <f t="shared" si="89"/>
        <v/>
      </c>
      <c r="AI111" s="207" t="str">
        <f t="shared" si="90"/>
        <v/>
      </c>
      <c r="AJ111" s="207" t="str">
        <f t="shared" si="91"/>
        <v/>
      </c>
      <c r="AK111" s="207" t="str">
        <f t="shared" si="92"/>
        <v/>
      </c>
      <c r="AL111" s="207" t="str">
        <f t="shared" si="93"/>
        <v/>
      </c>
      <c r="AM111" s="207" t="str">
        <f t="shared" si="94"/>
        <v/>
      </c>
      <c r="AN111" s="207" t="str">
        <f t="shared" si="95"/>
        <v/>
      </c>
      <c r="AO111" s="207" t="str">
        <f t="shared" si="96"/>
        <v/>
      </c>
      <c r="AP111" s="207" t="str">
        <f t="shared" si="97"/>
        <v/>
      </c>
      <c r="AQ111" s="207" t="str">
        <f t="shared" si="98"/>
        <v/>
      </c>
      <c r="AR111" s="207" t="str">
        <f t="shared" si="99"/>
        <v/>
      </c>
      <c r="AS111" s="207" t="str">
        <f t="shared" si="100"/>
        <v/>
      </c>
      <c r="AT111" s="207" t="str">
        <f t="shared" si="101"/>
        <v/>
      </c>
      <c r="AU111" s="207" t="str">
        <f t="shared" si="102"/>
        <v/>
      </c>
      <c r="AV111" s="207" t="str">
        <f t="shared" si="103"/>
        <v/>
      </c>
      <c r="AW111" s="207" t="str">
        <f t="shared" si="104"/>
        <v/>
      </c>
      <c r="AY111" s="160"/>
      <c r="AZ111" s="160"/>
      <c r="BA111" s="160"/>
      <c r="BB111" s="160"/>
      <c r="BC111" s="160"/>
      <c r="BD111" s="160"/>
      <c r="BE111" s="160"/>
      <c r="BF111" s="160"/>
      <c r="BG111" s="160"/>
      <c r="BH111" s="160"/>
      <c r="BI111" s="160"/>
      <c r="BJ111" s="160"/>
      <c r="BK111" s="160"/>
      <c r="BL111" s="160"/>
      <c r="BM111" s="160"/>
    </row>
    <row r="112" spans="1:65" s="43" customFormat="1" hidden="1" outlineLevel="1" x14ac:dyDescent="0.2">
      <c r="A112" s="194"/>
      <c r="B112" s="4"/>
      <c r="C112" s="3"/>
      <c r="D112" s="89">
        <f t="shared" si="36"/>
        <v>0</v>
      </c>
      <c r="E112" s="195"/>
      <c r="F112" s="195"/>
      <c r="G112" s="196"/>
      <c r="H112" s="197"/>
      <c r="I112" s="198"/>
      <c r="J112" s="197"/>
      <c r="K112" s="198"/>
      <c r="L112" s="199"/>
      <c r="M112" s="200"/>
      <c r="N112" s="197"/>
      <c r="O112" s="201"/>
      <c r="P112" s="202">
        <f t="shared" si="71"/>
        <v>0</v>
      </c>
      <c r="Q112" s="195">
        <f t="shared" si="72"/>
        <v>0</v>
      </c>
      <c r="R112" s="195">
        <f t="shared" si="73"/>
        <v>0</v>
      </c>
      <c r="S112" s="203" t="str">
        <f t="shared" si="74"/>
        <v>-</v>
      </c>
      <c r="T112" s="204" t="str">
        <f t="shared" si="75"/>
        <v/>
      </c>
      <c r="U112" s="204" t="str">
        <f t="shared" si="76"/>
        <v/>
      </c>
      <c r="V112" s="204" t="str">
        <f t="shared" si="77"/>
        <v/>
      </c>
      <c r="W112" s="204" t="str">
        <f t="shared" si="78"/>
        <v/>
      </c>
      <c r="X112" s="204" t="str">
        <f t="shared" si="79"/>
        <v/>
      </c>
      <c r="Y112" s="204" t="str">
        <f t="shared" si="80"/>
        <v/>
      </c>
      <c r="Z112" s="204" t="str">
        <f t="shared" si="81"/>
        <v/>
      </c>
      <c r="AA112" s="204" t="str">
        <f t="shared" si="82"/>
        <v/>
      </c>
      <c r="AB112" s="204" t="str">
        <f t="shared" si="83"/>
        <v/>
      </c>
      <c r="AC112" s="204" t="str">
        <f t="shared" si="84"/>
        <v/>
      </c>
      <c r="AD112" s="205" t="str">
        <f t="shared" si="85"/>
        <v/>
      </c>
      <c r="AE112" s="205" t="str">
        <f t="shared" si="86"/>
        <v/>
      </c>
      <c r="AF112" s="205" t="str">
        <f t="shared" si="87"/>
        <v/>
      </c>
      <c r="AG112" s="205" t="str">
        <f t="shared" si="88"/>
        <v/>
      </c>
      <c r="AH112" s="206" t="str">
        <f t="shared" si="89"/>
        <v/>
      </c>
      <c r="AI112" s="207" t="str">
        <f t="shared" si="90"/>
        <v/>
      </c>
      <c r="AJ112" s="207" t="str">
        <f t="shared" si="91"/>
        <v/>
      </c>
      <c r="AK112" s="207" t="str">
        <f t="shared" si="92"/>
        <v/>
      </c>
      <c r="AL112" s="207" t="str">
        <f t="shared" si="93"/>
        <v/>
      </c>
      <c r="AM112" s="207" t="str">
        <f t="shared" si="94"/>
        <v/>
      </c>
      <c r="AN112" s="207" t="str">
        <f t="shared" si="95"/>
        <v/>
      </c>
      <c r="AO112" s="207" t="str">
        <f t="shared" si="96"/>
        <v/>
      </c>
      <c r="AP112" s="207" t="str">
        <f t="shared" si="97"/>
        <v/>
      </c>
      <c r="AQ112" s="207" t="str">
        <f t="shared" si="98"/>
        <v/>
      </c>
      <c r="AR112" s="207" t="str">
        <f t="shared" si="99"/>
        <v/>
      </c>
      <c r="AS112" s="207" t="str">
        <f t="shared" si="100"/>
        <v/>
      </c>
      <c r="AT112" s="207" t="str">
        <f t="shared" si="101"/>
        <v/>
      </c>
      <c r="AU112" s="207" t="str">
        <f t="shared" si="102"/>
        <v/>
      </c>
      <c r="AV112" s="207" t="str">
        <f t="shared" si="103"/>
        <v/>
      </c>
      <c r="AW112" s="207" t="str">
        <f t="shared" si="104"/>
        <v/>
      </c>
      <c r="AY112" s="160"/>
      <c r="AZ112" s="160"/>
      <c r="BA112" s="160"/>
      <c r="BB112" s="160"/>
      <c r="BC112" s="160"/>
      <c r="BD112" s="160"/>
      <c r="BE112" s="160"/>
      <c r="BF112" s="160"/>
      <c r="BG112" s="160"/>
      <c r="BH112" s="160"/>
      <c r="BI112" s="160"/>
      <c r="BJ112" s="160"/>
      <c r="BK112" s="160"/>
      <c r="BL112" s="160"/>
      <c r="BM112" s="160"/>
    </row>
    <row r="113" spans="1:65" s="43" customFormat="1" hidden="1" outlineLevel="1" x14ac:dyDescent="0.2">
      <c r="A113" s="194"/>
      <c r="B113" s="4"/>
      <c r="C113" s="3"/>
      <c r="D113" s="89">
        <f t="shared" si="36"/>
        <v>0</v>
      </c>
      <c r="E113" s="195"/>
      <c r="F113" s="195"/>
      <c r="G113" s="196"/>
      <c r="H113" s="197"/>
      <c r="I113" s="198"/>
      <c r="J113" s="197"/>
      <c r="K113" s="198"/>
      <c r="L113" s="199"/>
      <c r="M113" s="200"/>
      <c r="N113" s="197"/>
      <c r="O113" s="201"/>
      <c r="P113" s="202">
        <f t="shared" si="71"/>
        <v>0</v>
      </c>
      <c r="Q113" s="195">
        <f t="shared" si="72"/>
        <v>0</v>
      </c>
      <c r="R113" s="195">
        <f t="shared" si="73"/>
        <v>0</v>
      </c>
      <c r="S113" s="203" t="str">
        <f t="shared" si="74"/>
        <v>-</v>
      </c>
      <c r="T113" s="204" t="str">
        <f t="shared" si="75"/>
        <v/>
      </c>
      <c r="U113" s="204" t="str">
        <f t="shared" si="76"/>
        <v/>
      </c>
      <c r="V113" s="204" t="str">
        <f t="shared" si="77"/>
        <v/>
      </c>
      <c r="W113" s="204" t="str">
        <f t="shared" si="78"/>
        <v/>
      </c>
      <c r="X113" s="204" t="str">
        <f t="shared" si="79"/>
        <v/>
      </c>
      <c r="Y113" s="204" t="str">
        <f t="shared" si="80"/>
        <v/>
      </c>
      <c r="Z113" s="204" t="str">
        <f t="shared" si="81"/>
        <v/>
      </c>
      <c r="AA113" s="204" t="str">
        <f t="shared" si="82"/>
        <v/>
      </c>
      <c r="AB113" s="204" t="str">
        <f t="shared" si="83"/>
        <v/>
      </c>
      <c r="AC113" s="204" t="str">
        <f t="shared" si="84"/>
        <v/>
      </c>
      <c r="AD113" s="205" t="str">
        <f t="shared" si="85"/>
        <v/>
      </c>
      <c r="AE113" s="205" t="str">
        <f t="shared" si="86"/>
        <v/>
      </c>
      <c r="AF113" s="205" t="str">
        <f t="shared" si="87"/>
        <v/>
      </c>
      <c r="AG113" s="205" t="str">
        <f t="shared" si="88"/>
        <v/>
      </c>
      <c r="AH113" s="206" t="str">
        <f t="shared" si="89"/>
        <v/>
      </c>
      <c r="AI113" s="207" t="str">
        <f t="shared" si="90"/>
        <v/>
      </c>
      <c r="AJ113" s="207" t="str">
        <f t="shared" si="91"/>
        <v/>
      </c>
      <c r="AK113" s="207" t="str">
        <f t="shared" si="92"/>
        <v/>
      </c>
      <c r="AL113" s="207" t="str">
        <f t="shared" si="93"/>
        <v/>
      </c>
      <c r="AM113" s="207" t="str">
        <f t="shared" si="94"/>
        <v/>
      </c>
      <c r="AN113" s="207" t="str">
        <f t="shared" si="95"/>
        <v/>
      </c>
      <c r="AO113" s="207" t="str">
        <f t="shared" si="96"/>
        <v/>
      </c>
      <c r="AP113" s="207" t="str">
        <f t="shared" si="97"/>
        <v/>
      </c>
      <c r="AQ113" s="207" t="str">
        <f t="shared" si="98"/>
        <v/>
      </c>
      <c r="AR113" s="207" t="str">
        <f t="shared" si="99"/>
        <v/>
      </c>
      <c r="AS113" s="207" t="str">
        <f t="shared" si="100"/>
        <v/>
      </c>
      <c r="AT113" s="207" t="str">
        <f t="shared" si="101"/>
        <v/>
      </c>
      <c r="AU113" s="207" t="str">
        <f t="shared" si="102"/>
        <v/>
      </c>
      <c r="AV113" s="207" t="str">
        <f t="shared" si="103"/>
        <v/>
      </c>
      <c r="AW113" s="207" t="str">
        <f t="shared" si="104"/>
        <v/>
      </c>
      <c r="AY113" s="160"/>
      <c r="AZ113" s="160"/>
      <c r="BA113" s="160"/>
      <c r="BB113" s="160"/>
      <c r="BC113" s="160"/>
      <c r="BD113" s="160"/>
      <c r="BE113" s="160"/>
      <c r="BF113" s="160"/>
      <c r="BG113" s="160"/>
      <c r="BH113" s="160"/>
      <c r="BI113" s="160"/>
      <c r="BJ113" s="160"/>
      <c r="BK113" s="160"/>
      <c r="BL113" s="160"/>
      <c r="BM113" s="160"/>
    </row>
    <row r="114" spans="1:65" s="43" customFormat="1" hidden="1" outlineLevel="1" x14ac:dyDescent="0.2">
      <c r="A114" s="194"/>
      <c r="B114" s="4"/>
      <c r="C114" s="3"/>
      <c r="D114" s="89">
        <f t="shared" si="36"/>
        <v>0</v>
      </c>
      <c r="E114" s="195"/>
      <c r="F114" s="195"/>
      <c r="G114" s="196"/>
      <c r="H114" s="197"/>
      <c r="I114" s="198"/>
      <c r="J114" s="197"/>
      <c r="K114" s="198"/>
      <c r="L114" s="199"/>
      <c r="M114" s="200"/>
      <c r="N114" s="197"/>
      <c r="O114" s="201"/>
      <c r="P114" s="202">
        <f t="shared" si="71"/>
        <v>0</v>
      </c>
      <c r="Q114" s="195">
        <f t="shared" si="72"/>
        <v>0</v>
      </c>
      <c r="R114" s="195">
        <f t="shared" si="73"/>
        <v>0</v>
      </c>
      <c r="S114" s="203" t="str">
        <f t="shared" si="74"/>
        <v>-</v>
      </c>
      <c r="T114" s="204" t="str">
        <f t="shared" si="75"/>
        <v/>
      </c>
      <c r="U114" s="204" t="str">
        <f t="shared" si="76"/>
        <v/>
      </c>
      <c r="V114" s="204" t="str">
        <f t="shared" si="77"/>
        <v/>
      </c>
      <c r="W114" s="204" t="str">
        <f t="shared" si="78"/>
        <v/>
      </c>
      <c r="X114" s="204" t="str">
        <f t="shared" si="79"/>
        <v/>
      </c>
      <c r="Y114" s="204" t="str">
        <f t="shared" si="80"/>
        <v/>
      </c>
      <c r="Z114" s="204" t="str">
        <f t="shared" si="81"/>
        <v/>
      </c>
      <c r="AA114" s="204" t="str">
        <f t="shared" si="82"/>
        <v/>
      </c>
      <c r="AB114" s="204" t="str">
        <f t="shared" si="83"/>
        <v/>
      </c>
      <c r="AC114" s="204" t="str">
        <f t="shared" si="84"/>
        <v/>
      </c>
      <c r="AD114" s="205" t="str">
        <f t="shared" si="85"/>
        <v/>
      </c>
      <c r="AE114" s="205" t="str">
        <f t="shared" si="86"/>
        <v/>
      </c>
      <c r="AF114" s="205" t="str">
        <f t="shared" si="87"/>
        <v/>
      </c>
      <c r="AG114" s="205" t="str">
        <f t="shared" si="88"/>
        <v/>
      </c>
      <c r="AH114" s="206" t="str">
        <f t="shared" si="89"/>
        <v/>
      </c>
      <c r="AI114" s="207" t="str">
        <f t="shared" si="90"/>
        <v/>
      </c>
      <c r="AJ114" s="207" t="str">
        <f t="shared" si="91"/>
        <v/>
      </c>
      <c r="AK114" s="207" t="str">
        <f t="shared" si="92"/>
        <v/>
      </c>
      <c r="AL114" s="207" t="str">
        <f t="shared" si="93"/>
        <v/>
      </c>
      <c r="AM114" s="207" t="str">
        <f t="shared" si="94"/>
        <v/>
      </c>
      <c r="AN114" s="207" t="str">
        <f t="shared" si="95"/>
        <v/>
      </c>
      <c r="AO114" s="207" t="str">
        <f t="shared" si="96"/>
        <v/>
      </c>
      <c r="AP114" s="207" t="str">
        <f t="shared" si="97"/>
        <v/>
      </c>
      <c r="AQ114" s="207" t="str">
        <f t="shared" si="98"/>
        <v/>
      </c>
      <c r="AR114" s="207" t="str">
        <f t="shared" si="99"/>
        <v/>
      </c>
      <c r="AS114" s="207" t="str">
        <f t="shared" si="100"/>
        <v/>
      </c>
      <c r="AT114" s="207" t="str">
        <f t="shared" si="101"/>
        <v/>
      </c>
      <c r="AU114" s="207" t="str">
        <f t="shared" si="102"/>
        <v/>
      </c>
      <c r="AV114" s="207" t="str">
        <f t="shared" si="103"/>
        <v/>
      </c>
      <c r="AW114" s="207" t="str">
        <f t="shared" si="104"/>
        <v/>
      </c>
      <c r="AY114" s="160"/>
      <c r="AZ114" s="160"/>
      <c r="BA114" s="160"/>
      <c r="BB114" s="160"/>
      <c r="BC114" s="160"/>
      <c r="BD114" s="160"/>
      <c r="BE114" s="160"/>
      <c r="BF114" s="160"/>
      <c r="BG114" s="160"/>
      <c r="BH114" s="160"/>
      <c r="BI114" s="160"/>
      <c r="BJ114" s="160"/>
      <c r="BK114" s="160"/>
      <c r="BL114" s="160"/>
      <c r="BM114" s="160"/>
    </row>
    <row r="115" spans="1:65" s="43" customFormat="1" hidden="1" outlineLevel="1" x14ac:dyDescent="0.2">
      <c r="A115" s="194"/>
      <c r="B115" s="4"/>
      <c r="C115" s="3"/>
      <c r="D115" s="89">
        <f t="shared" si="36"/>
        <v>0</v>
      </c>
      <c r="E115" s="195"/>
      <c r="F115" s="195"/>
      <c r="G115" s="196"/>
      <c r="H115" s="197"/>
      <c r="I115" s="198"/>
      <c r="J115" s="197"/>
      <c r="K115" s="198"/>
      <c r="L115" s="199"/>
      <c r="M115" s="200"/>
      <c r="N115" s="197"/>
      <c r="O115" s="201"/>
      <c r="P115" s="202">
        <f t="shared" si="71"/>
        <v>0</v>
      </c>
      <c r="Q115" s="195">
        <f t="shared" si="72"/>
        <v>0</v>
      </c>
      <c r="R115" s="195">
        <f t="shared" si="73"/>
        <v>0</v>
      </c>
      <c r="S115" s="203" t="str">
        <f t="shared" si="74"/>
        <v>-</v>
      </c>
      <c r="T115" s="204" t="str">
        <f t="shared" si="75"/>
        <v/>
      </c>
      <c r="U115" s="204" t="str">
        <f t="shared" si="76"/>
        <v/>
      </c>
      <c r="V115" s="204" t="str">
        <f t="shared" si="77"/>
        <v/>
      </c>
      <c r="W115" s="204" t="str">
        <f t="shared" si="78"/>
        <v/>
      </c>
      <c r="X115" s="204" t="str">
        <f t="shared" si="79"/>
        <v/>
      </c>
      <c r="Y115" s="204" t="str">
        <f t="shared" si="80"/>
        <v/>
      </c>
      <c r="Z115" s="204" t="str">
        <f t="shared" si="81"/>
        <v/>
      </c>
      <c r="AA115" s="204" t="str">
        <f t="shared" si="82"/>
        <v/>
      </c>
      <c r="AB115" s="204" t="str">
        <f t="shared" si="83"/>
        <v/>
      </c>
      <c r="AC115" s="204" t="str">
        <f t="shared" si="84"/>
        <v/>
      </c>
      <c r="AD115" s="205" t="str">
        <f t="shared" si="85"/>
        <v/>
      </c>
      <c r="AE115" s="205" t="str">
        <f t="shared" si="86"/>
        <v/>
      </c>
      <c r="AF115" s="205" t="str">
        <f t="shared" si="87"/>
        <v/>
      </c>
      <c r="AG115" s="205" t="str">
        <f t="shared" si="88"/>
        <v/>
      </c>
      <c r="AH115" s="206" t="str">
        <f t="shared" si="89"/>
        <v/>
      </c>
      <c r="AI115" s="207" t="str">
        <f t="shared" si="90"/>
        <v/>
      </c>
      <c r="AJ115" s="207" t="str">
        <f t="shared" si="91"/>
        <v/>
      </c>
      <c r="AK115" s="207" t="str">
        <f t="shared" si="92"/>
        <v/>
      </c>
      <c r="AL115" s="207" t="str">
        <f t="shared" si="93"/>
        <v/>
      </c>
      <c r="AM115" s="207" t="str">
        <f t="shared" si="94"/>
        <v/>
      </c>
      <c r="AN115" s="207" t="str">
        <f t="shared" si="95"/>
        <v/>
      </c>
      <c r="AO115" s="207" t="str">
        <f t="shared" si="96"/>
        <v/>
      </c>
      <c r="AP115" s="207" t="str">
        <f t="shared" si="97"/>
        <v/>
      </c>
      <c r="AQ115" s="207" t="str">
        <f t="shared" si="98"/>
        <v/>
      </c>
      <c r="AR115" s="207" t="str">
        <f t="shared" si="99"/>
        <v/>
      </c>
      <c r="AS115" s="207" t="str">
        <f t="shared" si="100"/>
        <v/>
      </c>
      <c r="AT115" s="207" t="str">
        <f t="shared" si="101"/>
        <v/>
      </c>
      <c r="AU115" s="207" t="str">
        <f t="shared" si="102"/>
        <v/>
      </c>
      <c r="AV115" s="207" t="str">
        <f t="shared" si="103"/>
        <v/>
      </c>
      <c r="AW115" s="207" t="str">
        <f t="shared" si="104"/>
        <v/>
      </c>
      <c r="AY115" s="160"/>
      <c r="AZ115" s="160"/>
      <c r="BA115" s="160"/>
      <c r="BB115" s="160"/>
      <c r="BC115" s="160"/>
      <c r="BD115" s="160"/>
      <c r="BE115" s="160"/>
      <c r="BF115" s="160"/>
      <c r="BG115" s="160"/>
      <c r="BH115" s="160"/>
      <c r="BI115" s="160"/>
      <c r="BJ115" s="160"/>
      <c r="BK115" s="160"/>
      <c r="BL115" s="160"/>
      <c r="BM115" s="160"/>
    </row>
    <row r="116" spans="1:65" s="43" customFormat="1" hidden="1" outlineLevel="1" x14ac:dyDescent="0.2">
      <c r="A116" s="194"/>
      <c r="B116" s="4"/>
      <c r="C116" s="3"/>
      <c r="D116" s="89">
        <f t="shared" si="36"/>
        <v>0</v>
      </c>
      <c r="E116" s="195"/>
      <c r="F116" s="195"/>
      <c r="G116" s="196"/>
      <c r="H116" s="197"/>
      <c r="I116" s="198"/>
      <c r="J116" s="197"/>
      <c r="K116" s="198"/>
      <c r="L116" s="199"/>
      <c r="M116" s="200"/>
      <c r="N116" s="197"/>
      <c r="O116" s="201"/>
      <c r="P116" s="202">
        <f t="shared" si="71"/>
        <v>0</v>
      </c>
      <c r="Q116" s="195">
        <f t="shared" si="72"/>
        <v>0</v>
      </c>
      <c r="R116" s="195">
        <f t="shared" si="73"/>
        <v>0</v>
      </c>
      <c r="S116" s="203" t="str">
        <f t="shared" si="74"/>
        <v>-</v>
      </c>
      <c r="T116" s="204" t="str">
        <f t="shared" si="75"/>
        <v/>
      </c>
      <c r="U116" s="204" t="str">
        <f t="shared" si="76"/>
        <v/>
      </c>
      <c r="V116" s="204" t="str">
        <f t="shared" si="77"/>
        <v/>
      </c>
      <c r="W116" s="204" t="str">
        <f t="shared" si="78"/>
        <v/>
      </c>
      <c r="X116" s="204" t="str">
        <f t="shared" si="79"/>
        <v/>
      </c>
      <c r="Y116" s="204" t="str">
        <f t="shared" si="80"/>
        <v/>
      </c>
      <c r="Z116" s="204" t="str">
        <f t="shared" si="81"/>
        <v/>
      </c>
      <c r="AA116" s="204" t="str">
        <f t="shared" si="82"/>
        <v/>
      </c>
      <c r="AB116" s="204" t="str">
        <f t="shared" si="83"/>
        <v/>
      </c>
      <c r="AC116" s="204" t="str">
        <f t="shared" si="84"/>
        <v/>
      </c>
      <c r="AD116" s="205" t="str">
        <f t="shared" si="85"/>
        <v/>
      </c>
      <c r="AE116" s="205" t="str">
        <f t="shared" si="86"/>
        <v/>
      </c>
      <c r="AF116" s="205" t="str">
        <f t="shared" si="87"/>
        <v/>
      </c>
      <c r="AG116" s="205" t="str">
        <f t="shared" si="88"/>
        <v/>
      </c>
      <c r="AH116" s="206" t="str">
        <f t="shared" si="89"/>
        <v/>
      </c>
      <c r="AI116" s="207" t="str">
        <f t="shared" si="90"/>
        <v/>
      </c>
      <c r="AJ116" s="207" t="str">
        <f t="shared" si="91"/>
        <v/>
      </c>
      <c r="AK116" s="207" t="str">
        <f t="shared" si="92"/>
        <v/>
      </c>
      <c r="AL116" s="207" t="str">
        <f t="shared" si="93"/>
        <v/>
      </c>
      <c r="AM116" s="207" t="str">
        <f t="shared" si="94"/>
        <v/>
      </c>
      <c r="AN116" s="207" t="str">
        <f t="shared" si="95"/>
        <v/>
      </c>
      <c r="AO116" s="207" t="str">
        <f t="shared" si="96"/>
        <v/>
      </c>
      <c r="AP116" s="207" t="str">
        <f t="shared" si="97"/>
        <v/>
      </c>
      <c r="AQ116" s="207" t="str">
        <f t="shared" si="98"/>
        <v/>
      </c>
      <c r="AR116" s="207" t="str">
        <f t="shared" si="99"/>
        <v/>
      </c>
      <c r="AS116" s="207" t="str">
        <f t="shared" si="100"/>
        <v/>
      </c>
      <c r="AT116" s="207" t="str">
        <f t="shared" si="101"/>
        <v/>
      </c>
      <c r="AU116" s="207" t="str">
        <f t="shared" si="102"/>
        <v/>
      </c>
      <c r="AV116" s="207" t="str">
        <f t="shared" si="103"/>
        <v/>
      </c>
      <c r="AW116" s="207" t="str">
        <f t="shared" si="104"/>
        <v/>
      </c>
      <c r="AY116" s="160"/>
      <c r="AZ116" s="160"/>
      <c r="BA116" s="160"/>
      <c r="BB116" s="160"/>
      <c r="BC116" s="160"/>
      <c r="BD116" s="160"/>
      <c r="BE116" s="160"/>
      <c r="BF116" s="160"/>
      <c r="BG116" s="160"/>
      <c r="BH116" s="160"/>
      <c r="BI116" s="160"/>
      <c r="BJ116" s="160"/>
      <c r="BK116" s="160"/>
      <c r="BL116" s="160"/>
      <c r="BM116" s="160"/>
    </row>
    <row r="117" spans="1:65" s="43" customFormat="1" hidden="1" outlineLevel="1" x14ac:dyDescent="0.2">
      <c r="A117" s="194"/>
      <c r="B117" s="4"/>
      <c r="C117" s="3"/>
      <c r="D117" s="89">
        <f t="shared" si="36"/>
        <v>0</v>
      </c>
      <c r="E117" s="195"/>
      <c r="F117" s="195"/>
      <c r="G117" s="196"/>
      <c r="H117" s="197"/>
      <c r="I117" s="198"/>
      <c r="J117" s="197"/>
      <c r="K117" s="198"/>
      <c r="L117" s="199"/>
      <c r="M117" s="200"/>
      <c r="N117" s="197"/>
      <c r="O117" s="201"/>
      <c r="P117" s="202">
        <f t="shared" si="71"/>
        <v>0</v>
      </c>
      <c r="Q117" s="195">
        <f t="shared" si="72"/>
        <v>0</v>
      </c>
      <c r="R117" s="195">
        <f t="shared" si="73"/>
        <v>0</v>
      </c>
      <c r="S117" s="203" t="str">
        <f t="shared" si="74"/>
        <v>-</v>
      </c>
      <c r="T117" s="204" t="str">
        <f t="shared" si="75"/>
        <v/>
      </c>
      <c r="U117" s="204" t="str">
        <f t="shared" si="76"/>
        <v/>
      </c>
      <c r="V117" s="204" t="str">
        <f t="shared" si="77"/>
        <v/>
      </c>
      <c r="W117" s="204" t="str">
        <f t="shared" si="78"/>
        <v/>
      </c>
      <c r="X117" s="204" t="str">
        <f t="shared" si="79"/>
        <v/>
      </c>
      <c r="Y117" s="204" t="str">
        <f t="shared" si="80"/>
        <v/>
      </c>
      <c r="Z117" s="204" t="str">
        <f t="shared" si="81"/>
        <v/>
      </c>
      <c r="AA117" s="204" t="str">
        <f t="shared" si="82"/>
        <v/>
      </c>
      <c r="AB117" s="204" t="str">
        <f t="shared" si="83"/>
        <v/>
      </c>
      <c r="AC117" s="204" t="str">
        <f t="shared" si="84"/>
        <v/>
      </c>
      <c r="AD117" s="205" t="str">
        <f t="shared" si="85"/>
        <v/>
      </c>
      <c r="AE117" s="205" t="str">
        <f t="shared" si="86"/>
        <v/>
      </c>
      <c r="AF117" s="205" t="str">
        <f t="shared" si="87"/>
        <v/>
      </c>
      <c r="AG117" s="205" t="str">
        <f t="shared" si="88"/>
        <v/>
      </c>
      <c r="AH117" s="206" t="str">
        <f t="shared" si="89"/>
        <v/>
      </c>
      <c r="AI117" s="207" t="str">
        <f t="shared" si="90"/>
        <v/>
      </c>
      <c r="AJ117" s="207" t="str">
        <f t="shared" si="91"/>
        <v/>
      </c>
      <c r="AK117" s="207" t="str">
        <f t="shared" si="92"/>
        <v/>
      </c>
      <c r="AL117" s="207" t="str">
        <f t="shared" si="93"/>
        <v/>
      </c>
      <c r="AM117" s="207" t="str">
        <f t="shared" si="94"/>
        <v/>
      </c>
      <c r="AN117" s="207" t="str">
        <f t="shared" si="95"/>
        <v/>
      </c>
      <c r="AO117" s="207" t="str">
        <f t="shared" si="96"/>
        <v/>
      </c>
      <c r="AP117" s="207" t="str">
        <f t="shared" si="97"/>
        <v/>
      </c>
      <c r="AQ117" s="207" t="str">
        <f t="shared" si="98"/>
        <v/>
      </c>
      <c r="AR117" s="207" t="str">
        <f t="shared" si="99"/>
        <v/>
      </c>
      <c r="AS117" s="207" t="str">
        <f t="shared" si="100"/>
        <v/>
      </c>
      <c r="AT117" s="207" t="str">
        <f t="shared" si="101"/>
        <v/>
      </c>
      <c r="AU117" s="207" t="str">
        <f t="shared" si="102"/>
        <v/>
      </c>
      <c r="AV117" s="207" t="str">
        <f t="shared" si="103"/>
        <v/>
      </c>
      <c r="AW117" s="207" t="str">
        <f t="shared" si="104"/>
        <v/>
      </c>
      <c r="AY117" s="160"/>
      <c r="AZ117" s="160"/>
      <c r="BA117" s="160"/>
      <c r="BB117" s="160"/>
      <c r="BC117" s="160"/>
      <c r="BD117" s="160"/>
      <c r="BE117" s="160"/>
      <c r="BF117" s="160"/>
      <c r="BG117" s="160"/>
      <c r="BH117" s="160"/>
      <c r="BI117" s="160"/>
      <c r="BJ117" s="160"/>
      <c r="BK117" s="160"/>
      <c r="BL117" s="160"/>
      <c r="BM117" s="160"/>
    </row>
    <row r="118" spans="1:65" s="43" customFormat="1" hidden="1" outlineLevel="1" x14ac:dyDescent="0.2">
      <c r="A118" s="194"/>
      <c r="B118" s="4"/>
      <c r="C118" s="3"/>
      <c r="D118" s="89">
        <f t="shared" si="36"/>
        <v>0</v>
      </c>
      <c r="E118" s="195"/>
      <c r="F118" s="195"/>
      <c r="G118" s="196"/>
      <c r="H118" s="197"/>
      <c r="I118" s="198"/>
      <c r="J118" s="197"/>
      <c r="K118" s="198"/>
      <c r="L118" s="199"/>
      <c r="M118" s="200"/>
      <c r="N118" s="197"/>
      <c r="O118" s="201"/>
      <c r="P118" s="202">
        <f t="shared" si="71"/>
        <v>0</v>
      </c>
      <c r="Q118" s="195">
        <f t="shared" si="72"/>
        <v>0</v>
      </c>
      <c r="R118" s="195">
        <f t="shared" si="73"/>
        <v>0</v>
      </c>
      <c r="S118" s="203" t="str">
        <f t="shared" si="74"/>
        <v>-</v>
      </c>
      <c r="T118" s="204" t="str">
        <f t="shared" si="75"/>
        <v/>
      </c>
      <c r="U118" s="204" t="str">
        <f t="shared" si="76"/>
        <v/>
      </c>
      <c r="V118" s="204" t="str">
        <f t="shared" si="77"/>
        <v/>
      </c>
      <c r="W118" s="204" t="str">
        <f t="shared" si="78"/>
        <v/>
      </c>
      <c r="X118" s="204" t="str">
        <f t="shared" si="79"/>
        <v/>
      </c>
      <c r="Y118" s="204" t="str">
        <f t="shared" si="80"/>
        <v/>
      </c>
      <c r="Z118" s="204" t="str">
        <f t="shared" si="81"/>
        <v/>
      </c>
      <c r="AA118" s="204" t="str">
        <f t="shared" si="82"/>
        <v/>
      </c>
      <c r="AB118" s="204" t="str">
        <f t="shared" si="83"/>
        <v/>
      </c>
      <c r="AC118" s="204" t="str">
        <f t="shared" si="84"/>
        <v/>
      </c>
      <c r="AD118" s="205" t="str">
        <f t="shared" si="85"/>
        <v/>
      </c>
      <c r="AE118" s="205" t="str">
        <f t="shared" si="86"/>
        <v/>
      </c>
      <c r="AF118" s="205" t="str">
        <f t="shared" si="87"/>
        <v/>
      </c>
      <c r="AG118" s="205" t="str">
        <f t="shared" si="88"/>
        <v/>
      </c>
      <c r="AH118" s="206" t="str">
        <f t="shared" si="89"/>
        <v/>
      </c>
      <c r="AI118" s="207" t="str">
        <f t="shared" si="90"/>
        <v/>
      </c>
      <c r="AJ118" s="207" t="str">
        <f t="shared" si="91"/>
        <v/>
      </c>
      <c r="AK118" s="207" t="str">
        <f t="shared" si="92"/>
        <v/>
      </c>
      <c r="AL118" s="207" t="str">
        <f t="shared" si="93"/>
        <v/>
      </c>
      <c r="AM118" s="207" t="str">
        <f t="shared" si="94"/>
        <v/>
      </c>
      <c r="AN118" s="207" t="str">
        <f t="shared" si="95"/>
        <v/>
      </c>
      <c r="AO118" s="207" t="str">
        <f t="shared" si="96"/>
        <v/>
      </c>
      <c r="AP118" s="207" t="str">
        <f t="shared" si="97"/>
        <v/>
      </c>
      <c r="AQ118" s="207" t="str">
        <f t="shared" si="98"/>
        <v/>
      </c>
      <c r="AR118" s="207" t="str">
        <f t="shared" si="99"/>
        <v/>
      </c>
      <c r="AS118" s="207" t="str">
        <f t="shared" si="100"/>
        <v/>
      </c>
      <c r="AT118" s="207" t="str">
        <f t="shared" si="101"/>
        <v/>
      </c>
      <c r="AU118" s="207" t="str">
        <f t="shared" si="102"/>
        <v/>
      </c>
      <c r="AV118" s="207" t="str">
        <f t="shared" si="103"/>
        <v/>
      </c>
      <c r="AW118" s="207" t="str">
        <f t="shared" si="104"/>
        <v/>
      </c>
      <c r="AY118" s="160"/>
      <c r="AZ118" s="160"/>
      <c r="BA118" s="160"/>
      <c r="BB118" s="160"/>
      <c r="BC118" s="160"/>
      <c r="BD118" s="160"/>
      <c r="BE118" s="160"/>
      <c r="BF118" s="160"/>
      <c r="BG118" s="160"/>
      <c r="BH118" s="160"/>
      <c r="BI118" s="160"/>
      <c r="BJ118" s="160"/>
      <c r="BK118" s="160"/>
      <c r="BL118" s="160"/>
      <c r="BM118" s="160"/>
    </row>
    <row r="119" spans="1:65" s="43" customFormat="1" hidden="1" outlineLevel="1" x14ac:dyDescent="0.2">
      <c r="A119" s="194"/>
      <c r="B119" s="4"/>
      <c r="C119" s="3"/>
      <c r="D119" s="89">
        <f t="shared" si="36"/>
        <v>0</v>
      </c>
      <c r="E119" s="195"/>
      <c r="F119" s="195"/>
      <c r="G119" s="196"/>
      <c r="H119" s="197"/>
      <c r="I119" s="198"/>
      <c r="J119" s="197"/>
      <c r="K119" s="198"/>
      <c r="L119" s="199"/>
      <c r="M119" s="200"/>
      <c r="N119" s="197"/>
      <c r="O119" s="201"/>
      <c r="P119" s="202">
        <f t="shared" si="71"/>
        <v>0</v>
      </c>
      <c r="Q119" s="195">
        <f t="shared" si="72"/>
        <v>0</v>
      </c>
      <c r="R119" s="195">
        <f t="shared" si="73"/>
        <v>0</v>
      </c>
      <c r="S119" s="203" t="str">
        <f t="shared" si="74"/>
        <v>-</v>
      </c>
      <c r="T119" s="204" t="str">
        <f t="shared" si="75"/>
        <v/>
      </c>
      <c r="U119" s="204" t="str">
        <f t="shared" si="76"/>
        <v/>
      </c>
      <c r="V119" s="204" t="str">
        <f t="shared" si="77"/>
        <v/>
      </c>
      <c r="W119" s="204" t="str">
        <f t="shared" si="78"/>
        <v/>
      </c>
      <c r="X119" s="204" t="str">
        <f t="shared" si="79"/>
        <v/>
      </c>
      <c r="Y119" s="204" t="str">
        <f t="shared" si="80"/>
        <v/>
      </c>
      <c r="Z119" s="204" t="str">
        <f t="shared" si="81"/>
        <v/>
      </c>
      <c r="AA119" s="204" t="str">
        <f t="shared" si="82"/>
        <v/>
      </c>
      <c r="AB119" s="204" t="str">
        <f t="shared" si="83"/>
        <v/>
      </c>
      <c r="AC119" s="204" t="str">
        <f t="shared" si="84"/>
        <v/>
      </c>
      <c r="AD119" s="205" t="str">
        <f t="shared" si="85"/>
        <v/>
      </c>
      <c r="AE119" s="205" t="str">
        <f t="shared" si="86"/>
        <v/>
      </c>
      <c r="AF119" s="205" t="str">
        <f t="shared" si="87"/>
        <v/>
      </c>
      <c r="AG119" s="205" t="str">
        <f t="shared" si="88"/>
        <v/>
      </c>
      <c r="AH119" s="206" t="str">
        <f t="shared" si="89"/>
        <v/>
      </c>
      <c r="AI119" s="207" t="str">
        <f t="shared" si="90"/>
        <v/>
      </c>
      <c r="AJ119" s="207" t="str">
        <f t="shared" si="91"/>
        <v/>
      </c>
      <c r="AK119" s="207" t="str">
        <f t="shared" si="92"/>
        <v/>
      </c>
      <c r="AL119" s="207" t="str">
        <f t="shared" si="93"/>
        <v/>
      </c>
      <c r="AM119" s="207" t="str">
        <f t="shared" si="94"/>
        <v/>
      </c>
      <c r="AN119" s="207" t="str">
        <f t="shared" si="95"/>
        <v/>
      </c>
      <c r="AO119" s="207" t="str">
        <f t="shared" si="96"/>
        <v/>
      </c>
      <c r="AP119" s="207" t="str">
        <f t="shared" si="97"/>
        <v/>
      </c>
      <c r="AQ119" s="207" t="str">
        <f t="shared" si="98"/>
        <v/>
      </c>
      <c r="AR119" s="207" t="str">
        <f t="shared" si="99"/>
        <v/>
      </c>
      <c r="AS119" s="207" t="str">
        <f t="shared" si="100"/>
        <v/>
      </c>
      <c r="AT119" s="207" t="str">
        <f t="shared" si="101"/>
        <v/>
      </c>
      <c r="AU119" s="207" t="str">
        <f t="shared" si="102"/>
        <v/>
      </c>
      <c r="AV119" s="207" t="str">
        <f t="shared" si="103"/>
        <v/>
      </c>
      <c r="AW119" s="207" t="str">
        <f t="shared" si="104"/>
        <v/>
      </c>
      <c r="AY119" s="160"/>
      <c r="AZ119" s="160"/>
      <c r="BA119" s="160"/>
      <c r="BB119" s="160"/>
      <c r="BC119" s="160"/>
      <c r="BD119" s="160"/>
      <c r="BE119" s="160"/>
      <c r="BF119" s="160"/>
      <c r="BG119" s="160"/>
      <c r="BH119" s="160"/>
      <c r="BI119" s="160"/>
      <c r="BJ119" s="160"/>
      <c r="BK119" s="160"/>
      <c r="BL119" s="160"/>
      <c r="BM119" s="160"/>
    </row>
    <row r="120" spans="1:65" s="43" customFormat="1" hidden="1" outlineLevel="1" x14ac:dyDescent="0.2">
      <c r="A120" s="194"/>
      <c r="B120" s="4"/>
      <c r="C120" s="3"/>
      <c r="D120" s="89">
        <f t="shared" si="36"/>
        <v>0</v>
      </c>
      <c r="E120" s="195"/>
      <c r="F120" s="195"/>
      <c r="G120" s="196"/>
      <c r="H120" s="197"/>
      <c r="I120" s="198"/>
      <c r="J120" s="197"/>
      <c r="K120" s="198"/>
      <c r="L120" s="199"/>
      <c r="M120" s="200"/>
      <c r="N120" s="197"/>
      <c r="O120" s="201"/>
      <c r="P120" s="202">
        <f t="shared" si="71"/>
        <v>0</v>
      </c>
      <c r="Q120" s="195">
        <f t="shared" si="72"/>
        <v>0</v>
      </c>
      <c r="R120" s="195">
        <f t="shared" si="73"/>
        <v>0</v>
      </c>
      <c r="S120" s="203" t="str">
        <f t="shared" si="74"/>
        <v>-</v>
      </c>
      <c r="T120" s="204" t="str">
        <f t="shared" si="75"/>
        <v/>
      </c>
      <c r="U120" s="204" t="str">
        <f t="shared" si="76"/>
        <v/>
      </c>
      <c r="V120" s="204" t="str">
        <f t="shared" si="77"/>
        <v/>
      </c>
      <c r="W120" s="204" t="str">
        <f t="shared" si="78"/>
        <v/>
      </c>
      <c r="X120" s="204" t="str">
        <f t="shared" si="79"/>
        <v/>
      </c>
      <c r="Y120" s="204" t="str">
        <f t="shared" si="80"/>
        <v/>
      </c>
      <c r="Z120" s="204" t="str">
        <f t="shared" si="81"/>
        <v/>
      </c>
      <c r="AA120" s="204" t="str">
        <f t="shared" si="82"/>
        <v/>
      </c>
      <c r="AB120" s="204" t="str">
        <f t="shared" si="83"/>
        <v/>
      </c>
      <c r="AC120" s="204" t="str">
        <f t="shared" si="84"/>
        <v/>
      </c>
      <c r="AD120" s="205" t="str">
        <f t="shared" si="85"/>
        <v/>
      </c>
      <c r="AE120" s="205" t="str">
        <f t="shared" si="86"/>
        <v/>
      </c>
      <c r="AF120" s="205" t="str">
        <f t="shared" si="87"/>
        <v/>
      </c>
      <c r="AG120" s="205" t="str">
        <f t="shared" si="88"/>
        <v/>
      </c>
      <c r="AH120" s="206" t="str">
        <f t="shared" si="89"/>
        <v/>
      </c>
      <c r="AI120" s="207" t="str">
        <f t="shared" si="90"/>
        <v/>
      </c>
      <c r="AJ120" s="207" t="str">
        <f t="shared" si="91"/>
        <v/>
      </c>
      <c r="AK120" s="207" t="str">
        <f t="shared" si="92"/>
        <v/>
      </c>
      <c r="AL120" s="207" t="str">
        <f t="shared" si="93"/>
        <v/>
      </c>
      <c r="AM120" s="207" t="str">
        <f t="shared" si="94"/>
        <v/>
      </c>
      <c r="AN120" s="207" t="str">
        <f t="shared" si="95"/>
        <v/>
      </c>
      <c r="AO120" s="207" t="str">
        <f t="shared" si="96"/>
        <v/>
      </c>
      <c r="AP120" s="207" t="str">
        <f t="shared" si="97"/>
        <v/>
      </c>
      <c r="AQ120" s="207" t="str">
        <f t="shared" si="98"/>
        <v/>
      </c>
      <c r="AR120" s="207" t="str">
        <f t="shared" si="99"/>
        <v/>
      </c>
      <c r="AS120" s="207" t="str">
        <f t="shared" si="100"/>
        <v/>
      </c>
      <c r="AT120" s="207" t="str">
        <f t="shared" si="101"/>
        <v/>
      </c>
      <c r="AU120" s="207" t="str">
        <f t="shared" si="102"/>
        <v/>
      </c>
      <c r="AV120" s="207" t="str">
        <f t="shared" si="103"/>
        <v/>
      </c>
      <c r="AW120" s="207" t="str">
        <f t="shared" si="104"/>
        <v/>
      </c>
      <c r="AY120" s="160"/>
      <c r="AZ120" s="160"/>
      <c r="BA120" s="160"/>
      <c r="BB120" s="160"/>
      <c r="BC120" s="160"/>
      <c r="BD120" s="160"/>
      <c r="BE120" s="160"/>
      <c r="BF120" s="160"/>
      <c r="BG120" s="160"/>
      <c r="BH120" s="160"/>
      <c r="BI120" s="160"/>
      <c r="BJ120" s="160"/>
      <c r="BK120" s="160"/>
      <c r="BL120" s="160"/>
      <c r="BM120" s="160"/>
    </row>
    <row r="121" spans="1:65" s="43" customFormat="1" hidden="1" outlineLevel="1" x14ac:dyDescent="0.2">
      <c r="A121" s="194"/>
      <c r="B121" s="4"/>
      <c r="C121" s="3"/>
      <c r="D121" s="89">
        <f t="shared" si="36"/>
        <v>0</v>
      </c>
      <c r="E121" s="195"/>
      <c r="F121" s="195"/>
      <c r="G121" s="196"/>
      <c r="H121" s="197"/>
      <c r="I121" s="198"/>
      <c r="J121" s="197"/>
      <c r="K121" s="198"/>
      <c r="L121" s="199"/>
      <c r="M121" s="200"/>
      <c r="N121" s="197"/>
      <c r="O121" s="201"/>
      <c r="P121" s="202">
        <f t="shared" si="71"/>
        <v>0</v>
      </c>
      <c r="Q121" s="195">
        <f t="shared" si="72"/>
        <v>0</v>
      </c>
      <c r="R121" s="195">
        <f t="shared" si="73"/>
        <v>0</v>
      </c>
      <c r="S121" s="203" t="str">
        <f t="shared" si="74"/>
        <v>-</v>
      </c>
      <c r="T121" s="204" t="str">
        <f t="shared" si="75"/>
        <v/>
      </c>
      <c r="U121" s="204" t="str">
        <f t="shared" si="76"/>
        <v/>
      </c>
      <c r="V121" s="204" t="str">
        <f t="shared" si="77"/>
        <v/>
      </c>
      <c r="W121" s="204" t="str">
        <f t="shared" si="78"/>
        <v/>
      </c>
      <c r="X121" s="204" t="str">
        <f t="shared" si="79"/>
        <v/>
      </c>
      <c r="Y121" s="204" t="str">
        <f t="shared" si="80"/>
        <v/>
      </c>
      <c r="Z121" s="204" t="str">
        <f t="shared" si="81"/>
        <v/>
      </c>
      <c r="AA121" s="204" t="str">
        <f t="shared" si="82"/>
        <v/>
      </c>
      <c r="AB121" s="204" t="str">
        <f t="shared" si="83"/>
        <v/>
      </c>
      <c r="AC121" s="204" t="str">
        <f t="shared" si="84"/>
        <v/>
      </c>
      <c r="AD121" s="205" t="str">
        <f t="shared" si="85"/>
        <v/>
      </c>
      <c r="AE121" s="205" t="str">
        <f t="shared" si="86"/>
        <v/>
      </c>
      <c r="AF121" s="205" t="str">
        <f t="shared" si="87"/>
        <v/>
      </c>
      <c r="AG121" s="205" t="str">
        <f t="shared" si="88"/>
        <v/>
      </c>
      <c r="AH121" s="206" t="str">
        <f t="shared" si="89"/>
        <v/>
      </c>
      <c r="AI121" s="207" t="str">
        <f t="shared" si="90"/>
        <v/>
      </c>
      <c r="AJ121" s="207" t="str">
        <f t="shared" si="91"/>
        <v/>
      </c>
      <c r="AK121" s="207" t="str">
        <f t="shared" si="92"/>
        <v/>
      </c>
      <c r="AL121" s="207" t="str">
        <f t="shared" si="93"/>
        <v/>
      </c>
      <c r="AM121" s="207" t="str">
        <f t="shared" si="94"/>
        <v/>
      </c>
      <c r="AN121" s="207" t="str">
        <f t="shared" si="95"/>
        <v/>
      </c>
      <c r="AO121" s="207" t="str">
        <f t="shared" si="96"/>
        <v/>
      </c>
      <c r="AP121" s="207" t="str">
        <f t="shared" si="97"/>
        <v/>
      </c>
      <c r="AQ121" s="207" t="str">
        <f t="shared" si="98"/>
        <v/>
      </c>
      <c r="AR121" s="207" t="str">
        <f t="shared" si="99"/>
        <v/>
      </c>
      <c r="AS121" s="207" t="str">
        <f t="shared" si="100"/>
        <v/>
      </c>
      <c r="AT121" s="207" t="str">
        <f t="shared" si="101"/>
        <v/>
      </c>
      <c r="AU121" s="207" t="str">
        <f t="shared" si="102"/>
        <v/>
      </c>
      <c r="AV121" s="207" t="str">
        <f t="shared" si="103"/>
        <v/>
      </c>
      <c r="AW121" s="207" t="str">
        <f t="shared" si="104"/>
        <v/>
      </c>
      <c r="AY121" s="160"/>
      <c r="AZ121" s="160"/>
      <c r="BA121" s="160"/>
      <c r="BB121" s="160"/>
      <c r="BC121" s="160"/>
      <c r="BD121" s="160"/>
      <c r="BE121" s="160"/>
      <c r="BF121" s="160"/>
      <c r="BG121" s="160"/>
      <c r="BH121" s="160"/>
      <c r="BI121" s="160"/>
      <c r="BJ121" s="160"/>
      <c r="BK121" s="160"/>
      <c r="BL121" s="160"/>
      <c r="BM121" s="160"/>
    </row>
    <row r="122" spans="1:65" s="43" customFormat="1" hidden="1" outlineLevel="1" x14ac:dyDescent="0.2">
      <c r="A122" s="194"/>
      <c r="B122" s="4"/>
      <c r="C122" s="3"/>
      <c r="D122" s="89">
        <f t="shared" si="36"/>
        <v>0</v>
      </c>
      <c r="E122" s="195"/>
      <c r="F122" s="195"/>
      <c r="G122" s="196"/>
      <c r="H122" s="197"/>
      <c r="I122" s="198"/>
      <c r="J122" s="197"/>
      <c r="K122" s="198"/>
      <c r="L122" s="199"/>
      <c r="M122" s="200"/>
      <c r="N122" s="197"/>
      <c r="O122" s="201"/>
      <c r="P122" s="202">
        <f t="shared" si="71"/>
        <v>0</v>
      </c>
      <c r="Q122" s="195">
        <f t="shared" si="72"/>
        <v>0</v>
      </c>
      <c r="R122" s="195">
        <f t="shared" si="73"/>
        <v>0</v>
      </c>
      <c r="S122" s="203" t="str">
        <f t="shared" si="74"/>
        <v>-</v>
      </c>
      <c r="T122" s="204" t="str">
        <f t="shared" si="75"/>
        <v/>
      </c>
      <c r="U122" s="204" t="str">
        <f t="shared" si="76"/>
        <v/>
      </c>
      <c r="V122" s="204" t="str">
        <f t="shared" si="77"/>
        <v/>
      </c>
      <c r="W122" s="204" t="str">
        <f t="shared" si="78"/>
        <v/>
      </c>
      <c r="X122" s="204" t="str">
        <f t="shared" si="79"/>
        <v/>
      </c>
      <c r="Y122" s="204" t="str">
        <f t="shared" si="80"/>
        <v/>
      </c>
      <c r="Z122" s="204" t="str">
        <f t="shared" si="81"/>
        <v/>
      </c>
      <c r="AA122" s="204" t="str">
        <f t="shared" si="82"/>
        <v/>
      </c>
      <c r="AB122" s="204" t="str">
        <f t="shared" si="83"/>
        <v/>
      </c>
      <c r="AC122" s="204" t="str">
        <f t="shared" si="84"/>
        <v/>
      </c>
      <c r="AD122" s="205" t="str">
        <f t="shared" si="85"/>
        <v/>
      </c>
      <c r="AE122" s="205" t="str">
        <f t="shared" si="86"/>
        <v/>
      </c>
      <c r="AF122" s="205" t="str">
        <f t="shared" si="87"/>
        <v/>
      </c>
      <c r="AG122" s="205" t="str">
        <f t="shared" si="88"/>
        <v/>
      </c>
      <c r="AH122" s="206" t="str">
        <f t="shared" si="89"/>
        <v/>
      </c>
      <c r="AI122" s="207" t="str">
        <f t="shared" si="90"/>
        <v/>
      </c>
      <c r="AJ122" s="207" t="str">
        <f t="shared" si="91"/>
        <v/>
      </c>
      <c r="AK122" s="207" t="str">
        <f t="shared" si="92"/>
        <v/>
      </c>
      <c r="AL122" s="207" t="str">
        <f t="shared" si="93"/>
        <v/>
      </c>
      <c r="AM122" s="207" t="str">
        <f t="shared" si="94"/>
        <v/>
      </c>
      <c r="AN122" s="207" t="str">
        <f t="shared" si="95"/>
        <v/>
      </c>
      <c r="AO122" s="207" t="str">
        <f t="shared" si="96"/>
        <v/>
      </c>
      <c r="AP122" s="207" t="str">
        <f t="shared" si="97"/>
        <v/>
      </c>
      <c r="AQ122" s="207" t="str">
        <f t="shared" si="98"/>
        <v/>
      </c>
      <c r="AR122" s="207" t="str">
        <f t="shared" si="99"/>
        <v/>
      </c>
      <c r="AS122" s="207" t="str">
        <f t="shared" si="100"/>
        <v/>
      </c>
      <c r="AT122" s="207" t="str">
        <f t="shared" si="101"/>
        <v/>
      </c>
      <c r="AU122" s="207" t="str">
        <f t="shared" si="102"/>
        <v/>
      </c>
      <c r="AV122" s="207" t="str">
        <f t="shared" si="103"/>
        <v/>
      </c>
      <c r="AW122" s="207" t="str">
        <f t="shared" si="104"/>
        <v/>
      </c>
      <c r="AY122" s="160"/>
      <c r="AZ122" s="160"/>
      <c r="BA122" s="160"/>
      <c r="BB122" s="160"/>
      <c r="BC122" s="160"/>
      <c r="BD122" s="160"/>
      <c r="BE122" s="160"/>
      <c r="BF122" s="160"/>
      <c r="BG122" s="160"/>
      <c r="BH122" s="160"/>
      <c r="BI122" s="160"/>
      <c r="BJ122" s="160"/>
      <c r="BK122" s="160"/>
      <c r="BL122" s="160"/>
      <c r="BM122" s="160"/>
    </row>
    <row r="123" spans="1:65" s="43" customFormat="1" hidden="1" outlineLevel="1" x14ac:dyDescent="0.2">
      <c r="A123" s="194"/>
      <c r="B123" s="4"/>
      <c r="C123" s="3"/>
      <c r="D123" s="89">
        <f t="shared" si="36"/>
        <v>0</v>
      </c>
      <c r="E123" s="195"/>
      <c r="F123" s="195"/>
      <c r="G123" s="196"/>
      <c r="H123" s="197"/>
      <c r="I123" s="198"/>
      <c r="J123" s="197"/>
      <c r="K123" s="198"/>
      <c r="L123" s="199"/>
      <c r="M123" s="200"/>
      <c r="N123" s="197"/>
      <c r="O123" s="201"/>
      <c r="P123" s="202">
        <f t="shared" si="71"/>
        <v>0</v>
      </c>
      <c r="Q123" s="195">
        <f t="shared" si="72"/>
        <v>0</v>
      </c>
      <c r="R123" s="195">
        <f t="shared" si="73"/>
        <v>0</v>
      </c>
      <c r="S123" s="203" t="str">
        <f t="shared" si="74"/>
        <v>-</v>
      </c>
      <c r="T123" s="204" t="str">
        <f t="shared" si="75"/>
        <v/>
      </c>
      <c r="U123" s="204" t="str">
        <f t="shared" si="76"/>
        <v/>
      </c>
      <c r="V123" s="204" t="str">
        <f t="shared" si="77"/>
        <v/>
      </c>
      <c r="W123" s="204" t="str">
        <f t="shared" si="78"/>
        <v/>
      </c>
      <c r="X123" s="204" t="str">
        <f t="shared" si="79"/>
        <v/>
      </c>
      <c r="Y123" s="204" t="str">
        <f t="shared" si="80"/>
        <v/>
      </c>
      <c r="Z123" s="204" t="str">
        <f t="shared" si="81"/>
        <v/>
      </c>
      <c r="AA123" s="204" t="str">
        <f t="shared" si="82"/>
        <v/>
      </c>
      <c r="AB123" s="204" t="str">
        <f t="shared" si="83"/>
        <v/>
      </c>
      <c r="AC123" s="204" t="str">
        <f t="shared" si="84"/>
        <v/>
      </c>
      <c r="AD123" s="205" t="str">
        <f t="shared" si="85"/>
        <v/>
      </c>
      <c r="AE123" s="205" t="str">
        <f t="shared" si="86"/>
        <v/>
      </c>
      <c r="AF123" s="205" t="str">
        <f t="shared" si="87"/>
        <v/>
      </c>
      <c r="AG123" s="205" t="str">
        <f t="shared" si="88"/>
        <v/>
      </c>
      <c r="AH123" s="206" t="str">
        <f t="shared" si="89"/>
        <v/>
      </c>
      <c r="AI123" s="207" t="str">
        <f t="shared" si="90"/>
        <v/>
      </c>
      <c r="AJ123" s="207" t="str">
        <f t="shared" si="91"/>
        <v/>
      </c>
      <c r="AK123" s="207" t="str">
        <f t="shared" si="92"/>
        <v/>
      </c>
      <c r="AL123" s="207" t="str">
        <f t="shared" si="93"/>
        <v/>
      </c>
      <c r="AM123" s="207" t="str">
        <f t="shared" si="94"/>
        <v/>
      </c>
      <c r="AN123" s="207" t="str">
        <f t="shared" si="95"/>
        <v/>
      </c>
      <c r="AO123" s="207" t="str">
        <f t="shared" si="96"/>
        <v/>
      </c>
      <c r="AP123" s="207" t="str">
        <f t="shared" si="97"/>
        <v/>
      </c>
      <c r="AQ123" s="207" t="str">
        <f t="shared" si="98"/>
        <v/>
      </c>
      <c r="AR123" s="207" t="str">
        <f t="shared" si="99"/>
        <v/>
      </c>
      <c r="AS123" s="207" t="str">
        <f t="shared" si="100"/>
        <v/>
      </c>
      <c r="AT123" s="207" t="str">
        <f t="shared" si="101"/>
        <v/>
      </c>
      <c r="AU123" s="207" t="str">
        <f t="shared" si="102"/>
        <v/>
      </c>
      <c r="AV123" s="207" t="str">
        <f t="shared" si="103"/>
        <v/>
      </c>
      <c r="AW123" s="207" t="str">
        <f t="shared" si="104"/>
        <v/>
      </c>
      <c r="AY123" s="160"/>
      <c r="AZ123" s="160"/>
      <c r="BA123" s="160"/>
      <c r="BB123" s="160"/>
      <c r="BC123" s="160"/>
      <c r="BD123" s="160"/>
      <c r="BE123" s="160"/>
      <c r="BF123" s="160"/>
      <c r="BG123" s="160"/>
      <c r="BH123" s="160"/>
      <c r="BI123" s="160"/>
      <c r="BJ123" s="160"/>
      <c r="BK123" s="160"/>
      <c r="BL123" s="160"/>
      <c r="BM123" s="160"/>
    </row>
    <row r="124" spans="1:65" s="43" customFormat="1" hidden="1" outlineLevel="1" x14ac:dyDescent="0.2">
      <c r="A124" s="194"/>
      <c r="B124" s="4"/>
      <c r="C124" s="3"/>
      <c r="D124" s="89">
        <f t="shared" si="36"/>
        <v>0</v>
      </c>
      <c r="E124" s="195"/>
      <c r="F124" s="195"/>
      <c r="G124" s="196"/>
      <c r="H124" s="197"/>
      <c r="I124" s="198"/>
      <c r="J124" s="197"/>
      <c r="K124" s="198"/>
      <c r="L124" s="199"/>
      <c r="M124" s="200"/>
      <c r="N124" s="197"/>
      <c r="O124" s="201"/>
      <c r="P124" s="202">
        <f t="shared" si="71"/>
        <v>0</v>
      </c>
      <c r="Q124" s="195">
        <f t="shared" si="72"/>
        <v>0</v>
      </c>
      <c r="R124" s="195">
        <f t="shared" si="73"/>
        <v>0</v>
      </c>
      <c r="S124" s="203" t="str">
        <f t="shared" si="74"/>
        <v>-</v>
      </c>
      <c r="T124" s="204" t="str">
        <f t="shared" si="75"/>
        <v/>
      </c>
      <c r="U124" s="204" t="str">
        <f t="shared" si="76"/>
        <v/>
      </c>
      <c r="V124" s="204" t="str">
        <f t="shared" si="77"/>
        <v/>
      </c>
      <c r="W124" s="204" t="str">
        <f t="shared" si="78"/>
        <v/>
      </c>
      <c r="X124" s="204" t="str">
        <f t="shared" si="79"/>
        <v/>
      </c>
      <c r="Y124" s="204" t="str">
        <f t="shared" si="80"/>
        <v/>
      </c>
      <c r="Z124" s="204" t="str">
        <f t="shared" si="81"/>
        <v/>
      </c>
      <c r="AA124" s="204" t="str">
        <f t="shared" si="82"/>
        <v/>
      </c>
      <c r="AB124" s="204" t="str">
        <f t="shared" si="83"/>
        <v/>
      </c>
      <c r="AC124" s="204" t="str">
        <f t="shared" si="84"/>
        <v/>
      </c>
      <c r="AD124" s="205" t="str">
        <f t="shared" si="85"/>
        <v/>
      </c>
      <c r="AE124" s="205" t="str">
        <f t="shared" si="86"/>
        <v/>
      </c>
      <c r="AF124" s="205" t="str">
        <f t="shared" si="87"/>
        <v/>
      </c>
      <c r="AG124" s="205" t="str">
        <f t="shared" si="88"/>
        <v/>
      </c>
      <c r="AH124" s="206" t="str">
        <f t="shared" si="89"/>
        <v/>
      </c>
      <c r="AI124" s="207" t="str">
        <f t="shared" si="90"/>
        <v/>
      </c>
      <c r="AJ124" s="207" t="str">
        <f t="shared" si="91"/>
        <v/>
      </c>
      <c r="AK124" s="207" t="str">
        <f t="shared" si="92"/>
        <v/>
      </c>
      <c r="AL124" s="207" t="str">
        <f t="shared" si="93"/>
        <v/>
      </c>
      <c r="AM124" s="207" t="str">
        <f t="shared" si="94"/>
        <v/>
      </c>
      <c r="AN124" s="207" t="str">
        <f t="shared" si="95"/>
        <v/>
      </c>
      <c r="AO124" s="207" t="str">
        <f t="shared" si="96"/>
        <v/>
      </c>
      <c r="AP124" s="207" t="str">
        <f t="shared" si="97"/>
        <v/>
      </c>
      <c r="AQ124" s="207" t="str">
        <f t="shared" si="98"/>
        <v/>
      </c>
      <c r="AR124" s="207" t="str">
        <f t="shared" si="99"/>
        <v/>
      </c>
      <c r="AS124" s="207" t="str">
        <f t="shared" si="100"/>
        <v/>
      </c>
      <c r="AT124" s="207" t="str">
        <f t="shared" si="101"/>
        <v/>
      </c>
      <c r="AU124" s="207" t="str">
        <f t="shared" si="102"/>
        <v/>
      </c>
      <c r="AV124" s="207" t="str">
        <f t="shared" si="103"/>
        <v/>
      </c>
      <c r="AW124" s="207" t="str">
        <f t="shared" si="104"/>
        <v/>
      </c>
      <c r="AY124" s="160"/>
      <c r="AZ124" s="160"/>
      <c r="BA124" s="160"/>
      <c r="BB124" s="160"/>
      <c r="BC124" s="160"/>
      <c r="BD124" s="160"/>
      <c r="BE124" s="160"/>
      <c r="BF124" s="160"/>
      <c r="BG124" s="160"/>
      <c r="BH124" s="160"/>
      <c r="BI124" s="160"/>
      <c r="BJ124" s="160"/>
      <c r="BK124" s="160"/>
      <c r="BL124" s="160"/>
      <c r="BM124" s="160"/>
    </row>
    <row r="125" spans="1:65" s="43" customFormat="1" hidden="1" outlineLevel="1" x14ac:dyDescent="0.2">
      <c r="A125" s="194"/>
      <c r="B125" s="4"/>
      <c r="C125" s="3"/>
      <c r="D125" s="89">
        <f t="shared" si="36"/>
        <v>0</v>
      </c>
      <c r="E125" s="195"/>
      <c r="F125" s="195"/>
      <c r="G125" s="196"/>
      <c r="H125" s="197"/>
      <c r="I125" s="198"/>
      <c r="J125" s="197"/>
      <c r="K125" s="198"/>
      <c r="L125" s="199"/>
      <c r="M125" s="200"/>
      <c r="N125" s="197"/>
      <c r="O125" s="201"/>
      <c r="P125" s="202">
        <f t="shared" si="71"/>
        <v>0</v>
      </c>
      <c r="Q125" s="195">
        <f t="shared" si="72"/>
        <v>0</v>
      </c>
      <c r="R125" s="195">
        <f t="shared" si="73"/>
        <v>0</v>
      </c>
      <c r="S125" s="203" t="str">
        <f t="shared" si="74"/>
        <v>-</v>
      </c>
      <c r="T125" s="204" t="str">
        <f t="shared" si="75"/>
        <v/>
      </c>
      <c r="U125" s="204" t="str">
        <f t="shared" si="76"/>
        <v/>
      </c>
      <c r="V125" s="204" t="str">
        <f t="shared" si="77"/>
        <v/>
      </c>
      <c r="W125" s="204" t="str">
        <f t="shared" si="78"/>
        <v/>
      </c>
      <c r="X125" s="204" t="str">
        <f t="shared" si="79"/>
        <v/>
      </c>
      <c r="Y125" s="204" t="str">
        <f t="shared" si="80"/>
        <v/>
      </c>
      <c r="Z125" s="204" t="str">
        <f t="shared" si="81"/>
        <v/>
      </c>
      <c r="AA125" s="204" t="str">
        <f t="shared" si="82"/>
        <v/>
      </c>
      <c r="AB125" s="204" t="str">
        <f t="shared" si="83"/>
        <v/>
      </c>
      <c r="AC125" s="204" t="str">
        <f t="shared" si="84"/>
        <v/>
      </c>
      <c r="AD125" s="205" t="str">
        <f t="shared" si="85"/>
        <v/>
      </c>
      <c r="AE125" s="205" t="str">
        <f t="shared" si="86"/>
        <v/>
      </c>
      <c r="AF125" s="205" t="str">
        <f t="shared" si="87"/>
        <v/>
      </c>
      <c r="AG125" s="205" t="str">
        <f t="shared" si="88"/>
        <v/>
      </c>
      <c r="AH125" s="206" t="str">
        <f t="shared" si="89"/>
        <v/>
      </c>
      <c r="AI125" s="207" t="str">
        <f t="shared" si="90"/>
        <v/>
      </c>
      <c r="AJ125" s="207" t="str">
        <f t="shared" si="91"/>
        <v/>
      </c>
      <c r="AK125" s="207" t="str">
        <f t="shared" si="92"/>
        <v/>
      </c>
      <c r="AL125" s="207" t="str">
        <f t="shared" si="93"/>
        <v/>
      </c>
      <c r="AM125" s="207" t="str">
        <f t="shared" si="94"/>
        <v/>
      </c>
      <c r="AN125" s="207" t="str">
        <f t="shared" si="95"/>
        <v/>
      </c>
      <c r="AO125" s="207" t="str">
        <f t="shared" si="96"/>
        <v/>
      </c>
      <c r="AP125" s="207" t="str">
        <f t="shared" si="97"/>
        <v/>
      </c>
      <c r="AQ125" s="207" t="str">
        <f t="shared" si="98"/>
        <v/>
      </c>
      <c r="AR125" s="207" t="str">
        <f t="shared" si="99"/>
        <v/>
      </c>
      <c r="AS125" s="207" t="str">
        <f t="shared" si="100"/>
        <v/>
      </c>
      <c r="AT125" s="207" t="str">
        <f t="shared" si="101"/>
        <v/>
      </c>
      <c r="AU125" s="207" t="str">
        <f t="shared" si="102"/>
        <v/>
      </c>
      <c r="AV125" s="207" t="str">
        <f t="shared" si="103"/>
        <v/>
      </c>
      <c r="AW125" s="207" t="str">
        <f t="shared" si="104"/>
        <v/>
      </c>
      <c r="AY125" s="160"/>
      <c r="AZ125" s="160"/>
      <c r="BA125" s="160"/>
      <c r="BB125" s="160"/>
      <c r="BC125" s="160"/>
      <c r="BD125" s="160"/>
      <c r="BE125" s="160"/>
      <c r="BF125" s="160"/>
      <c r="BG125" s="160"/>
      <c r="BH125" s="160"/>
      <c r="BI125" s="160"/>
      <c r="BJ125" s="160"/>
      <c r="BK125" s="160"/>
      <c r="BL125" s="160"/>
      <c r="BM125" s="160"/>
    </row>
    <row r="126" spans="1:65" s="43" customFormat="1" hidden="1" outlineLevel="1" x14ac:dyDescent="0.2">
      <c r="A126" s="194"/>
      <c r="B126" s="4"/>
      <c r="C126" s="3"/>
      <c r="D126" s="89">
        <f t="shared" si="36"/>
        <v>0</v>
      </c>
      <c r="E126" s="195"/>
      <c r="F126" s="195"/>
      <c r="G126" s="196"/>
      <c r="H126" s="197"/>
      <c r="I126" s="198"/>
      <c r="J126" s="197"/>
      <c r="K126" s="198"/>
      <c r="L126" s="199"/>
      <c r="M126" s="200"/>
      <c r="N126" s="197"/>
      <c r="O126" s="201"/>
      <c r="P126" s="202">
        <f t="shared" si="71"/>
        <v>0</v>
      </c>
      <c r="Q126" s="195">
        <f t="shared" si="72"/>
        <v>0</v>
      </c>
      <c r="R126" s="195">
        <f t="shared" si="73"/>
        <v>0</v>
      </c>
      <c r="S126" s="203" t="str">
        <f t="shared" si="74"/>
        <v>-</v>
      </c>
      <c r="T126" s="204" t="str">
        <f t="shared" si="75"/>
        <v/>
      </c>
      <c r="U126" s="204" t="str">
        <f t="shared" si="76"/>
        <v/>
      </c>
      <c r="V126" s="204" t="str">
        <f t="shared" si="77"/>
        <v/>
      </c>
      <c r="W126" s="204" t="str">
        <f t="shared" si="78"/>
        <v/>
      </c>
      <c r="X126" s="204" t="str">
        <f t="shared" si="79"/>
        <v/>
      </c>
      <c r="Y126" s="204" t="str">
        <f t="shared" si="80"/>
        <v/>
      </c>
      <c r="Z126" s="204" t="str">
        <f t="shared" si="81"/>
        <v/>
      </c>
      <c r="AA126" s="204" t="str">
        <f t="shared" si="82"/>
        <v/>
      </c>
      <c r="AB126" s="204" t="str">
        <f t="shared" si="83"/>
        <v/>
      </c>
      <c r="AC126" s="204" t="str">
        <f t="shared" si="84"/>
        <v/>
      </c>
      <c r="AD126" s="205" t="str">
        <f t="shared" si="85"/>
        <v/>
      </c>
      <c r="AE126" s="205" t="str">
        <f t="shared" si="86"/>
        <v/>
      </c>
      <c r="AF126" s="205" t="str">
        <f t="shared" si="87"/>
        <v/>
      </c>
      <c r="AG126" s="205" t="str">
        <f t="shared" si="88"/>
        <v/>
      </c>
      <c r="AH126" s="206" t="str">
        <f t="shared" si="89"/>
        <v/>
      </c>
      <c r="AI126" s="207" t="str">
        <f t="shared" si="90"/>
        <v/>
      </c>
      <c r="AJ126" s="207" t="str">
        <f t="shared" si="91"/>
        <v/>
      </c>
      <c r="AK126" s="207" t="str">
        <f t="shared" si="92"/>
        <v/>
      </c>
      <c r="AL126" s="207" t="str">
        <f t="shared" si="93"/>
        <v/>
      </c>
      <c r="AM126" s="207" t="str">
        <f t="shared" si="94"/>
        <v/>
      </c>
      <c r="AN126" s="207" t="str">
        <f t="shared" si="95"/>
        <v/>
      </c>
      <c r="AO126" s="207" t="str">
        <f t="shared" si="96"/>
        <v/>
      </c>
      <c r="AP126" s="207" t="str">
        <f t="shared" si="97"/>
        <v/>
      </c>
      <c r="AQ126" s="207" t="str">
        <f t="shared" si="98"/>
        <v/>
      </c>
      <c r="AR126" s="207" t="str">
        <f t="shared" si="99"/>
        <v/>
      </c>
      <c r="AS126" s="207" t="str">
        <f t="shared" si="100"/>
        <v/>
      </c>
      <c r="AT126" s="207" t="str">
        <f t="shared" si="101"/>
        <v/>
      </c>
      <c r="AU126" s="207" t="str">
        <f t="shared" si="102"/>
        <v/>
      </c>
      <c r="AV126" s="207" t="str">
        <f t="shared" si="103"/>
        <v/>
      </c>
      <c r="AW126" s="207" t="str">
        <f t="shared" si="104"/>
        <v/>
      </c>
      <c r="AY126" s="160"/>
      <c r="AZ126" s="160"/>
      <c r="BA126" s="160"/>
      <c r="BB126" s="160"/>
      <c r="BC126" s="160"/>
      <c r="BD126" s="160"/>
      <c r="BE126" s="160"/>
      <c r="BF126" s="160"/>
      <c r="BG126" s="160"/>
      <c r="BH126" s="160"/>
      <c r="BI126" s="160"/>
      <c r="BJ126" s="160"/>
      <c r="BK126" s="160"/>
      <c r="BL126" s="160"/>
      <c r="BM126" s="160"/>
    </row>
    <row r="127" spans="1:65" s="43" customFormat="1" hidden="1" outlineLevel="1" x14ac:dyDescent="0.2">
      <c r="A127" s="194"/>
      <c r="B127" s="4"/>
      <c r="C127" s="3"/>
      <c r="D127" s="89">
        <f t="shared" si="36"/>
        <v>0</v>
      </c>
      <c r="E127" s="195"/>
      <c r="F127" s="195"/>
      <c r="G127" s="196"/>
      <c r="H127" s="197"/>
      <c r="I127" s="198"/>
      <c r="J127" s="197"/>
      <c r="K127" s="198"/>
      <c r="L127" s="199"/>
      <c r="M127" s="200"/>
      <c r="N127" s="197"/>
      <c r="O127" s="201"/>
      <c r="P127" s="202">
        <f t="shared" si="71"/>
        <v>0</v>
      </c>
      <c r="Q127" s="195">
        <f t="shared" si="72"/>
        <v>0</v>
      </c>
      <c r="R127" s="195">
        <f t="shared" si="73"/>
        <v>0</v>
      </c>
      <c r="S127" s="203" t="str">
        <f t="shared" si="74"/>
        <v>-</v>
      </c>
      <c r="T127" s="204" t="str">
        <f t="shared" si="75"/>
        <v/>
      </c>
      <c r="U127" s="204" t="str">
        <f t="shared" si="76"/>
        <v/>
      </c>
      <c r="V127" s="204" t="str">
        <f t="shared" si="77"/>
        <v/>
      </c>
      <c r="W127" s="204" t="str">
        <f t="shared" si="78"/>
        <v/>
      </c>
      <c r="X127" s="204" t="str">
        <f t="shared" si="79"/>
        <v/>
      </c>
      <c r="Y127" s="204" t="str">
        <f t="shared" si="80"/>
        <v/>
      </c>
      <c r="Z127" s="204" t="str">
        <f t="shared" si="81"/>
        <v/>
      </c>
      <c r="AA127" s="204" t="str">
        <f t="shared" si="82"/>
        <v/>
      </c>
      <c r="AB127" s="204" t="str">
        <f t="shared" si="83"/>
        <v/>
      </c>
      <c r="AC127" s="204" t="str">
        <f t="shared" si="84"/>
        <v/>
      </c>
      <c r="AD127" s="205" t="str">
        <f t="shared" si="85"/>
        <v/>
      </c>
      <c r="AE127" s="205" t="str">
        <f t="shared" si="86"/>
        <v/>
      </c>
      <c r="AF127" s="205" t="str">
        <f t="shared" si="87"/>
        <v/>
      </c>
      <c r="AG127" s="205" t="str">
        <f t="shared" si="88"/>
        <v/>
      </c>
      <c r="AH127" s="206" t="str">
        <f t="shared" si="89"/>
        <v/>
      </c>
      <c r="AI127" s="207" t="str">
        <f t="shared" si="90"/>
        <v/>
      </c>
      <c r="AJ127" s="207" t="str">
        <f t="shared" si="91"/>
        <v/>
      </c>
      <c r="AK127" s="207" t="str">
        <f t="shared" si="92"/>
        <v/>
      </c>
      <c r="AL127" s="207" t="str">
        <f t="shared" si="93"/>
        <v/>
      </c>
      <c r="AM127" s="207" t="str">
        <f t="shared" si="94"/>
        <v/>
      </c>
      <c r="AN127" s="207" t="str">
        <f t="shared" si="95"/>
        <v/>
      </c>
      <c r="AO127" s="207" t="str">
        <f t="shared" si="96"/>
        <v/>
      </c>
      <c r="AP127" s="207" t="str">
        <f t="shared" si="97"/>
        <v/>
      </c>
      <c r="AQ127" s="207" t="str">
        <f t="shared" si="98"/>
        <v/>
      </c>
      <c r="AR127" s="207" t="str">
        <f t="shared" si="99"/>
        <v/>
      </c>
      <c r="AS127" s="207" t="str">
        <f t="shared" si="100"/>
        <v/>
      </c>
      <c r="AT127" s="207" t="str">
        <f t="shared" si="101"/>
        <v/>
      </c>
      <c r="AU127" s="207" t="str">
        <f t="shared" si="102"/>
        <v/>
      </c>
      <c r="AV127" s="207" t="str">
        <f t="shared" si="103"/>
        <v/>
      </c>
      <c r="AW127" s="207" t="str">
        <f t="shared" si="104"/>
        <v/>
      </c>
      <c r="AY127" s="160"/>
      <c r="AZ127" s="160"/>
      <c r="BA127" s="160"/>
      <c r="BB127" s="160"/>
      <c r="BC127" s="160"/>
      <c r="BD127" s="160"/>
      <c r="BE127" s="160"/>
      <c r="BF127" s="160"/>
      <c r="BG127" s="160"/>
      <c r="BH127" s="160"/>
      <c r="BI127" s="160"/>
      <c r="BJ127" s="160"/>
      <c r="BK127" s="160"/>
      <c r="BL127" s="160"/>
      <c r="BM127" s="160"/>
    </row>
    <row r="128" spans="1:65" s="43" customFormat="1" hidden="1" outlineLevel="1" x14ac:dyDescent="0.2">
      <c r="A128" s="194"/>
      <c r="B128" s="4"/>
      <c r="C128" s="3"/>
      <c r="D128" s="89">
        <f t="shared" si="36"/>
        <v>0</v>
      </c>
      <c r="E128" s="195"/>
      <c r="F128" s="195"/>
      <c r="G128" s="196"/>
      <c r="H128" s="197"/>
      <c r="I128" s="198"/>
      <c r="J128" s="197"/>
      <c r="K128" s="198"/>
      <c r="L128" s="199"/>
      <c r="M128" s="200"/>
      <c r="N128" s="197"/>
      <c r="O128" s="201"/>
      <c r="P128" s="202">
        <f t="shared" si="71"/>
        <v>0</v>
      </c>
      <c r="Q128" s="195">
        <f t="shared" si="72"/>
        <v>0</v>
      </c>
      <c r="R128" s="195">
        <f t="shared" si="73"/>
        <v>0</v>
      </c>
      <c r="S128" s="203" t="str">
        <f t="shared" si="74"/>
        <v>-</v>
      </c>
      <c r="T128" s="204" t="str">
        <f t="shared" si="75"/>
        <v/>
      </c>
      <c r="U128" s="204" t="str">
        <f t="shared" si="76"/>
        <v/>
      </c>
      <c r="V128" s="204" t="str">
        <f t="shared" si="77"/>
        <v/>
      </c>
      <c r="W128" s="204" t="str">
        <f t="shared" si="78"/>
        <v/>
      </c>
      <c r="X128" s="204" t="str">
        <f t="shared" si="79"/>
        <v/>
      </c>
      <c r="Y128" s="204" t="str">
        <f t="shared" si="80"/>
        <v/>
      </c>
      <c r="Z128" s="204" t="str">
        <f t="shared" si="81"/>
        <v/>
      </c>
      <c r="AA128" s="204" t="str">
        <f t="shared" si="82"/>
        <v/>
      </c>
      <c r="AB128" s="204" t="str">
        <f t="shared" si="83"/>
        <v/>
      </c>
      <c r="AC128" s="204" t="str">
        <f t="shared" si="84"/>
        <v/>
      </c>
      <c r="AD128" s="205" t="str">
        <f t="shared" si="85"/>
        <v/>
      </c>
      <c r="AE128" s="205" t="str">
        <f t="shared" si="86"/>
        <v/>
      </c>
      <c r="AF128" s="205" t="str">
        <f t="shared" si="87"/>
        <v/>
      </c>
      <c r="AG128" s="205" t="str">
        <f t="shared" si="88"/>
        <v/>
      </c>
      <c r="AH128" s="206" t="str">
        <f t="shared" si="89"/>
        <v/>
      </c>
      <c r="AI128" s="207" t="str">
        <f t="shared" si="90"/>
        <v/>
      </c>
      <c r="AJ128" s="207" t="str">
        <f t="shared" si="91"/>
        <v/>
      </c>
      <c r="AK128" s="207" t="str">
        <f t="shared" si="92"/>
        <v/>
      </c>
      <c r="AL128" s="207" t="str">
        <f t="shared" si="93"/>
        <v/>
      </c>
      <c r="AM128" s="207" t="str">
        <f t="shared" si="94"/>
        <v/>
      </c>
      <c r="AN128" s="207" t="str">
        <f t="shared" si="95"/>
        <v/>
      </c>
      <c r="AO128" s="207" t="str">
        <f t="shared" si="96"/>
        <v/>
      </c>
      <c r="AP128" s="207" t="str">
        <f t="shared" si="97"/>
        <v/>
      </c>
      <c r="AQ128" s="207" t="str">
        <f t="shared" si="98"/>
        <v/>
      </c>
      <c r="AR128" s="207" t="str">
        <f t="shared" si="99"/>
        <v/>
      </c>
      <c r="AS128" s="207" t="str">
        <f t="shared" si="100"/>
        <v/>
      </c>
      <c r="AT128" s="207" t="str">
        <f t="shared" si="101"/>
        <v/>
      </c>
      <c r="AU128" s="207" t="str">
        <f t="shared" si="102"/>
        <v/>
      </c>
      <c r="AV128" s="207" t="str">
        <f t="shared" si="103"/>
        <v/>
      </c>
      <c r="AW128" s="207" t="str">
        <f t="shared" si="104"/>
        <v/>
      </c>
      <c r="AY128" s="160"/>
      <c r="AZ128" s="160"/>
      <c r="BA128" s="160"/>
      <c r="BB128" s="160"/>
      <c r="BC128" s="160"/>
      <c r="BD128" s="160"/>
      <c r="BE128" s="160"/>
      <c r="BF128" s="160"/>
      <c r="BG128" s="160"/>
      <c r="BH128" s="160"/>
      <c r="BI128" s="160"/>
      <c r="BJ128" s="160"/>
      <c r="BK128" s="160"/>
      <c r="BL128" s="160"/>
      <c r="BM128" s="160"/>
    </row>
    <row r="129" spans="1:65" s="43" customFormat="1" hidden="1" outlineLevel="1" x14ac:dyDescent="0.2">
      <c r="A129" s="194"/>
      <c r="B129" s="4"/>
      <c r="C129" s="3"/>
      <c r="D129" s="89">
        <f t="shared" si="36"/>
        <v>0</v>
      </c>
      <c r="E129" s="195"/>
      <c r="F129" s="195"/>
      <c r="G129" s="196"/>
      <c r="H129" s="197"/>
      <c r="I129" s="198"/>
      <c r="J129" s="197"/>
      <c r="K129" s="198"/>
      <c r="L129" s="199"/>
      <c r="M129" s="200"/>
      <c r="N129" s="197"/>
      <c r="O129" s="201"/>
      <c r="P129" s="202">
        <f t="shared" si="71"/>
        <v>0</v>
      </c>
      <c r="Q129" s="195">
        <f t="shared" si="72"/>
        <v>0</v>
      </c>
      <c r="R129" s="195">
        <f t="shared" si="73"/>
        <v>0</v>
      </c>
      <c r="S129" s="203" t="str">
        <f t="shared" si="74"/>
        <v>-</v>
      </c>
      <c r="T129" s="204" t="str">
        <f t="shared" si="75"/>
        <v/>
      </c>
      <c r="U129" s="204" t="str">
        <f t="shared" si="76"/>
        <v/>
      </c>
      <c r="V129" s="204" t="str">
        <f t="shared" si="77"/>
        <v/>
      </c>
      <c r="W129" s="204" t="str">
        <f t="shared" si="78"/>
        <v/>
      </c>
      <c r="X129" s="204" t="str">
        <f t="shared" si="79"/>
        <v/>
      </c>
      <c r="Y129" s="204" t="str">
        <f t="shared" si="80"/>
        <v/>
      </c>
      <c r="Z129" s="204" t="str">
        <f t="shared" si="81"/>
        <v/>
      </c>
      <c r="AA129" s="204" t="str">
        <f t="shared" si="82"/>
        <v/>
      </c>
      <c r="AB129" s="204" t="str">
        <f t="shared" si="83"/>
        <v/>
      </c>
      <c r="AC129" s="204" t="str">
        <f t="shared" si="84"/>
        <v/>
      </c>
      <c r="AD129" s="205" t="str">
        <f t="shared" si="85"/>
        <v/>
      </c>
      <c r="AE129" s="205" t="str">
        <f t="shared" si="86"/>
        <v/>
      </c>
      <c r="AF129" s="205" t="str">
        <f t="shared" si="87"/>
        <v/>
      </c>
      <c r="AG129" s="205" t="str">
        <f t="shared" si="88"/>
        <v/>
      </c>
      <c r="AH129" s="206" t="str">
        <f t="shared" si="89"/>
        <v/>
      </c>
      <c r="AI129" s="207" t="str">
        <f t="shared" si="90"/>
        <v/>
      </c>
      <c r="AJ129" s="207" t="str">
        <f t="shared" si="91"/>
        <v/>
      </c>
      <c r="AK129" s="207" t="str">
        <f t="shared" si="92"/>
        <v/>
      </c>
      <c r="AL129" s="207" t="str">
        <f t="shared" si="93"/>
        <v/>
      </c>
      <c r="AM129" s="207" t="str">
        <f t="shared" si="94"/>
        <v/>
      </c>
      <c r="AN129" s="207" t="str">
        <f t="shared" si="95"/>
        <v/>
      </c>
      <c r="AO129" s="207" t="str">
        <f t="shared" si="96"/>
        <v/>
      </c>
      <c r="AP129" s="207" t="str">
        <f t="shared" si="97"/>
        <v/>
      </c>
      <c r="AQ129" s="207" t="str">
        <f t="shared" si="98"/>
        <v/>
      </c>
      <c r="AR129" s="207" t="str">
        <f t="shared" si="99"/>
        <v/>
      </c>
      <c r="AS129" s="207" t="str">
        <f t="shared" si="100"/>
        <v/>
      </c>
      <c r="AT129" s="207" t="str">
        <f t="shared" si="101"/>
        <v/>
      </c>
      <c r="AU129" s="207" t="str">
        <f t="shared" si="102"/>
        <v/>
      </c>
      <c r="AV129" s="207" t="str">
        <f t="shared" si="103"/>
        <v/>
      </c>
      <c r="AW129" s="207" t="str">
        <f t="shared" si="104"/>
        <v/>
      </c>
      <c r="AY129" s="160"/>
      <c r="AZ129" s="160"/>
      <c r="BA129" s="160"/>
      <c r="BB129" s="160"/>
      <c r="BC129" s="160"/>
      <c r="BD129" s="160"/>
      <c r="BE129" s="160"/>
      <c r="BF129" s="160"/>
      <c r="BG129" s="160"/>
      <c r="BH129" s="160"/>
      <c r="BI129" s="160"/>
      <c r="BJ129" s="160"/>
      <c r="BK129" s="160"/>
      <c r="BL129" s="160"/>
      <c r="BM129" s="160"/>
    </row>
    <row r="130" spans="1:65" s="43" customFormat="1" hidden="1" outlineLevel="1" x14ac:dyDescent="0.2">
      <c r="A130" s="194"/>
      <c r="B130" s="4"/>
      <c r="C130" s="3"/>
      <c r="D130" s="89">
        <f t="shared" si="36"/>
        <v>0</v>
      </c>
      <c r="E130" s="195"/>
      <c r="F130" s="195"/>
      <c r="G130" s="196"/>
      <c r="H130" s="197"/>
      <c r="I130" s="198"/>
      <c r="J130" s="197"/>
      <c r="K130" s="198"/>
      <c r="L130" s="199"/>
      <c r="M130" s="200"/>
      <c r="N130" s="197"/>
      <c r="O130" s="201"/>
      <c r="P130" s="202">
        <f t="shared" si="71"/>
        <v>0</v>
      </c>
      <c r="Q130" s="195">
        <f t="shared" si="72"/>
        <v>0</v>
      </c>
      <c r="R130" s="195">
        <f t="shared" si="73"/>
        <v>0</v>
      </c>
      <c r="S130" s="203" t="str">
        <f t="shared" si="74"/>
        <v>-</v>
      </c>
      <c r="T130" s="204" t="str">
        <f t="shared" si="75"/>
        <v/>
      </c>
      <c r="U130" s="204" t="str">
        <f t="shared" si="76"/>
        <v/>
      </c>
      <c r="V130" s="204" t="str">
        <f t="shared" si="77"/>
        <v/>
      </c>
      <c r="W130" s="204" t="str">
        <f t="shared" si="78"/>
        <v/>
      </c>
      <c r="X130" s="204" t="str">
        <f t="shared" si="79"/>
        <v/>
      </c>
      <c r="Y130" s="204" t="str">
        <f t="shared" si="80"/>
        <v/>
      </c>
      <c r="Z130" s="204" t="str">
        <f t="shared" si="81"/>
        <v/>
      </c>
      <c r="AA130" s="204" t="str">
        <f t="shared" si="82"/>
        <v/>
      </c>
      <c r="AB130" s="204" t="str">
        <f t="shared" si="83"/>
        <v/>
      </c>
      <c r="AC130" s="204" t="str">
        <f t="shared" si="84"/>
        <v/>
      </c>
      <c r="AD130" s="205" t="str">
        <f t="shared" si="85"/>
        <v/>
      </c>
      <c r="AE130" s="205" t="str">
        <f t="shared" si="86"/>
        <v/>
      </c>
      <c r="AF130" s="205" t="str">
        <f t="shared" si="87"/>
        <v/>
      </c>
      <c r="AG130" s="205" t="str">
        <f t="shared" si="88"/>
        <v/>
      </c>
      <c r="AH130" s="206" t="str">
        <f t="shared" si="89"/>
        <v/>
      </c>
      <c r="AI130" s="207" t="str">
        <f t="shared" si="90"/>
        <v/>
      </c>
      <c r="AJ130" s="207" t="str">
        <f t="shared" si="91"/>
        <v/>
      </c>
      <c r="AK130" s="207" t="str">
        <f t="shared" si="92"/>
        <v/>
      </c>
      <c r="AL130" s="207" t="str">
        <f t="shared" si="93"/>
        <v/>
      </c>
      <c r="AM130" s="207" t="str">
        <f t="shared" si="94"/>
        <v/>
      </c>
      <c r="AN130" s="207" t="str">
        <f t="shared" si="95"/>
        <v/>
      </c>
      <c r="AO130" s="207" t="str">
        <f t="shared" si="96"/>
        <v/>
      </c>
      <c r="AP130" s="207" t="str">
        <f t="shared" si="97"/>
        <v/>
      </c>
      <c r="AQ130" s="207" t="str">
        <f t="shared" si="98"/>
        <v/>
      </c>
      <c r="AR130" s="207" t="str">
        <f t="shared" si="99"/>
        <v/>
      </c>
      <c r="AS130" s="207" t="str">
        <f t="shared" si="100"/>
        <v/>
      </c>
      <c r="AT130" s="207" t="str">
        <f t="shared" si="101"/>
        <v/>
      </c>
      <c r="AU130" s="207" t="str">
        <f t="shared" si="102"/>
        <v/>
      </c>
      <c r="AV130" s="207" t="str">
        <f t="shared" si="103"/>
        <v/>
      </c>
      <c r="AW130" s="207" t="str">
        <f t="shared" si="104"/>
        <v/>
      </c>
      <c r="AY130" s="160"/>
      <c r="AZ130" s="160"/>
      <c r="BA130" s="160"/>
      <c r="BB130" s="160"/>
      <c r="BC130" s="160"/>
      <c r="BD130" s="160"/>
      <c r="BE130" s="160"/>
      <c r="BF130" s="160"/>
      <c r="BG130" s="160"/>
      <c r="BH130" s="160"/>
      <c r="BI130" s="160"/>
      <c r="BJ130" s="160"/>
      <c r="BK130" s="160"/>
      <c r="BL130" s="160"/>
      <c r="BM130" s="160"/>
    </row>
    <row r="131" spans="1:65" s="43" customFormat="1" hidden="1" outlineLevel="1" x14ac:dyDescent="0.2">
      <c r="A131" s="194"/>
      <c r="B131" s="4"/>
      <c r="C131" s="3"/>
      <c r="D131" s="89">
        <f t="shared" si="36"/>
        <v>0</v>
      </c>
      <c r="E131" s="195"/>
      <c r="F131" s="195"/>
      <c r="G131" s="196"/>
      <c r="H131" s="197"/>
      <c r="I131" s="198"/>
      <c r="J131" s="197"/>
      <c r="K131" s="198"/>
      <c r="L131" s="199"/>
      <c r="M131" s="200"/>
      <c r="N131" s="197"/>
      <c r="O131" s="201"/>
      <c r="P131" s="202">
        <f t="shared" si="71"/>
        <v>0</v>
      </c>
      <c r="Q131" s="195">
        <f t="shared" si="72"/>
        <v>0</v>
      </c>
      <c r="R131" s="195">
        <f t="shared" si="73"/>
        <v>0</v>
      </c>
      <c r="S131" s="203" t="str">
        <f t="shared" si="74"/>
        <v>-</v>
      </c>
      <c r="T131" s="204" t="str">
        <f t="shared" si="75"/>
        <v/>
      </c>
      <c r="U131" s="204" t="str">
        <f t="shared" si="76"/>
        <v/>
      </c>
      <c r="V131" s="204" t="str">
        <f t="shared" si="77"/>
        <v/>
      </c>
      <c r="W131" s="204" t="str">
        <f t="shared" si="78"/>
        <v/>
      </c>
      <c r="X131" s="204" t="str">
        <f t="shared" si="79"/>
        <v/>
      </c>
      <c r="Y131" s="204" t="str">
        <f t="shared" si="80"/>
        <v/>
      </c>
      <c r="Z131" s="204" t="str">
        <f t="shared" si="81"/>
        <v/>
      </c>
      <c r="AA131" s="204" t="str">
        <f t="shared" si="82"/>
        <v/>
      </c>
      <c r="AB131" s="204" t="str">
        <f t="shared" si="83"/>
        <v/>
      </c>
      <c r="AC131" s="204" t="str">
        <f t="shared" si="84"/>
        <v/>
      </c>
      <c r="AD131" s="205" t="str">
        <f t="shared" si="85"/>
        <v/>
      </c>
      <c r="AE131" s="205" t="str">
        <f t="shared" si="86"/>
        <v/>
      </c>
      <c r="AF131" s="205" t="str">
        <f t="shared" si="87"/>
        <v/>
      </c>
      <c r="AG131" s="205" t="str">
        <f t="shared" si="88"/>
        <v/>
      </c>
      <c r="AH131" s="206" t="str">
        <f t="shared" si="89"/>
        <v/>
      </c>
      <c r="AI131" s="207" t="str">
        <f t="shared" si="90"/>
        <v/>
      </c>
      <c r="AJ131" s="207" t="str">
        <f t="shared" si="91"/>
        <v/>
      </c>
      <c r="AK131" s="207" t="str">
        <f t="shared" si="92"/>
        <v/>
      </c>
      <c r="AL131" s="207" t="str">
        <f t="shared" si="93"/>
        <v/>
      </c>
      <c r="AM131" s="207" t="str">
        <f t="shared" si="94"/>
        <v/>
      </c>
      <c r="AN131" s="207" t="str">
        <f t="shared" si="95"/>
        <v/>
      </c>
      <c r="AO131" s="207" t="str">
        <f t="shared" si="96"/>
        <v/>
      </c>
      <c r="AP131" s="207" t="str">
        <f t="shared" si="97"/>
        <v/>
      </c>
      <c r="AQ131" s="207" t="str">
        <f t="shared" si="98"/>
        <v/>
      </c>
      <c r="AR131" s="207" t="str">
        <f t="shared" si="99"/>
        <v/>
      </c>
      <c r="AS131" s="207" t="str">
        <f t="shared" si="100"/>
        <v/>
      </c>
      <c r="AT131" s="207" t="str">
        <f t="shared" si="101"/>
        <v/>
      </c>
      <c r="AU131" s="207" t="str">
        <f t="shared" si="102"/>
        <v/>
      </c>
      <c r="AV131" s="207" t="str">
        <f t="shared" si="103"/>
        <v/>
      </c>
      <c r="AW131" s="207" t="str">
        <f t="shared" si="104"/>
        <v/>
      </c>
      <c r="AY131" s="160"/>
      <c r="AZ131" s="160"/>
      <c r="BA131" s="160"/>
      <c r="BB131" s="160"/>
      <c r="BC131" s="160"/>
      <c r="BD131" s="160"/>
      <c r="BE131" s="160"/>
      <c r="BF131" s="160"/>
      <c r="BG131" s="160"/>
      <c r="BH131" s="160"/>
      <c r="BI131" s="160"/>
      <c r="BJ131" s="160"/>
      <c r="BK131" s="160"/>
      <c r="BL131" s="160"/>
      <c r="BM131" s="160"/>
    </row>
    <row r="132" spans="1:65" s="43" customFormat="1" hidden="1" outlineLevel="1" x14ac:dyDescent="0.2">
      <c r="A132" s="194"/>
      <c r="B132" s="4"/>
      <c r="C132" s="3"/>
      <c r="D132" s="89">
        <f t="shared" si="36"/>
        <v>0</v>
      </c>
      <c r="E132" s="195"/>
      <c r="F132" s="195"/>
      <c r="G132" s="196"/>
      <c r="H132" s="197"/>
      <c r="I132" s="198"/>
      <c r="J132" s="197"/>
      <c r="K132" s="198"/>
      <c r="L132" s="199"/>
      <c r="M132" s="200"/>
      <c r="N132" s="197"/>
      <c r="O132" s="201"/>
      <c r="P132" s="202">
        <f t="shared" si="71"/>
        <v>0</v>
      </c>
      <c r="Q132" s="195">
        <f t="shared" si="72"/>
        <v>0</v>
      </c>
      <c r="R132" s="195">
        <f t="shared" si="73"/>
        <v>0</v>
      </c>
      <c r="S132" s="203" t="str">
        <f t="shared" si="74"/>
        <v>-</v>
      </c>
      <c r="T132" s="204" t="str">
        <f t="shared" si="75"/>
        <v/>
      </c>
      <c r="U132" s="204" t="str">
        <f t="shared" si="76"/>
        <v/>
      </c>
      <c r="V132" s="204" t="str">
        <f t="shared" si="77"/>
        <v/>
      </c>
      <c r="W132" s="204" t="str">
        <f t="shared" si="78"/>
        <v/>
      </c>
      <c r="X132" s="204" t="str">
        <f t="shared" si="79"/>
        <v/>
      </c>
      <c r="Y132" s="204" t="str">
        <f t="shared" si="80"/>
        <v/>
      </c>
      <c r="Z132" s="204" t="str">
        <f t="shared" si="81"/>
        <v/>
      </c>
      <c r="AA132" s="204" t="str">
        <f t="shared" si="82"/>
        <v/>
      </c>
      <c r="AB132" s="204" t="str">
        <f t="shared" si="83"/>
        <v/>
      </c>
      <c r="AC132" s="204" t="str">
        <f t="shared" si="84"/>
        <v/>
      </c>
      <c r="AD132" s="205" t="str">
        <f t="shared" si="85"/>
        <v/>
      </c>
      <c r="AE132" s="205" t="str">
        <f t="shared" si="86"/>
        <v/>
      </c>
      <c r="AF132" s="205" t="str">
        <f t="shared" si="87"/>
        <v/>
      </c>
      <c r="AG132" s="205" t="str">
        <f t="shared" si="88"/>
        <v/>
      </c>
      <c r="AH132" s="206" t="str">
        <f t="shared" si="89"/>
        <v/>
      </c>
      <c r="AI132" s="207" t="str">
        <f t="shared" si="90"/>
        <v/>
      </c>
      <c r="AJ132" s="207" t="str">
        <f t="shared" si="91"/>
        <v/>
      </c>
      <c r="AK132" s="207" t="str">
        <f t="shared" si="92"/>
        <v/>
      </c>
      <c r="AL132" s="207" t="str">
        <f t="shared" si="93"/>
        <v/>
      </c>
      <c r="AM132" s="207" t="str">
        <f t="shared" si="94"/>
        <v/>
      </c>
      <c r="AN132" s="207" t="str">
        <f t="shared" si="95"/>
        <v/>
      </c>
      <c r="AO132" s="207" t="str">
        <f t="shared" si="96"/>
        <v/>
      </c>
      <c r="AP132" s="207" t="str">
        <f t="shared" si="97"/>
        <v/>
      </c>
      <c r="AQ132" s="207" t="str">
        <f t="shared" si="98"/>
        <v/>
      </c>
      <c r="AR132" s="207" t="str">
        <f t="shared" si="99"/>
        <v/>
      </c>
      <c r="AS132" s="207" t="str">
        <f t="shared" si="100"/>
        <v/>
      </c>
      <c r="AT132" s="207" t="str">
        <f t="shared" si="101"/>
        <v/>
      </c>
      <c r="AU132" s="207" t="str">
        <f t="shared" si="102"/>
        <v/>
      </c>
      <c r="AV132" s="207" t="str">
        <f t="shared" si="103"/>
        <v/>
      </c>
      <c r="AW132" s="207" t="str">
        <f t="shared" si="104"/>
        <v/>
      </c>
      <c r="AY132" s="160"/>
      <c r="AZ132" s="160"/>
      <c r="BA132" s="160"/>
      <c r="BB132" s="160"/>
      <c r="BC132" s="160"/>
      <c r="BD132" s="160"/>
      <c r="BE132" s="160"/>
      <c r="BF132" s="160"/>
      <c r="BG132" s="160"/>
      <c r="BH132" s="160"/>
      <c r="BI132" s="160"/>
      <c r="BJ132" s="160"/>
      <c r="BK132" s="160"/>
      <c r="BL132" s="160"/>
      <c r="BM132" s="160"/>
    </row>
    <row r="133" spans="1:65" s="43" customFormat="1" hidden="1" outlineLevel="1" x14ac:dyDescent="0.2">
      <c r="A133" s="194"/>
      <c r="B133" s="4"/>
      <c r="C133" s="3"/>
      <c r="D133" s="89">
        <f t="shared" si="36"/>
        <v>0</v>
      </c>
      <c r="E133" s="195"/>
      <c r="F133" s="195"/>
      <c r="G133" s="196"/>
      <c r="H133" s="197"/>
      <c r="I133" s="198"/>
      <c r="J133" s="197"/>
      <c r="K133" s="198"/>
      <c r="L133" s="199"/>
      <c r="M133" s="200"/>
      <c r="N133" s="197"/>
      <c r="O133" s="201"/>
      <c r="P133" s="202">
        <f t="shared" si="71"/>
        <v>0</v>
      </c>
      <c r="Q133" s="195">
        <f t="shared" si="72"/>
        <v>0</v>
      </c>
      <c r="R133" s="195">
        <f t="shared" si="73"/>
        <v>0</v>
      </c>
      <c r="S133" s="203" t="str">
        <f t="shared" si="74"/>
        <v>-</v>
      </c>
      <c r="T133" s="204" t="str">
        <f t="shared" si="75"/>
        <v/>
      </c>
      <c r="U133" s="204" t="str">
        <f t="shared" si="76"/>
        <v/>
      </c>
      <c r="V133" s="204" t="str">
        <f t="shared" si="77"/>
        <v/>
      </c>
      <c r="W133" s="204" t="str">
        <f t="shared" si="78"/>
        <v/>
      </c>
      <c r="X133" s="204" t="str">
        <f t="shared" si="79"/>
        <v/>
      </c>
      <c r="Y133" s="204" t="str">
        <f t="shared" si="80"/>
        <v/>
      </c>
      <c r="Z133" s="204" t="str">
        <f t="shared" si="81"/>
        <v/>
      </c>
      <c r="AA133" s="204" t="str">
        <f t="shared" si="82"/>
        <v/>
      </c>
      <c r="AB133" s="204" t="str">
        <f t="shared" si="83"/>
        <v/>
      </c>
      <c r="AC133" s="204" t="str">
        <f t="shared" si="84"/>
        <v/>
      </c>
      <c r="AD133" s="205" t="str">
        <f t="shared" si="85"/>
        <v/>
      </c>
      <c r="AE133" s="205" t="str">
        <f t="shared" si="86"/>
        <v/>
      </c>
      <c r="AF133" s="205" t="str">
        <f t="shared" si="87"/>
        <v/>
      </c>
      <c r="AG133" s="205" t="str">
        <f t="shared" si="88"/>
        <v/>
      </c>
      <c r="AH133" s="206" t="str">
        <f t="shared" si="89"/>
        <v/>
      </c>
      <c r="AI133" s="207" t="str">
        <f t="shared" si="90"/>
        <v/>
      </c>
      <c r="AJ133" s="207" t="str">
        <f t="shared" si="91"/>
        <v/>
      </c>
      <c r="AK133" s="207" t="str">
        <f t="shared" si="92"/>
        <v/>
      </c>
      <c r="AL133" s="207" t="str">
        <f t="shared" si="93"/>
        <v/>
      </c>
      <c r="AM133" s="207" t="str">
        <f t="shared" si="94"/>
        <v/>
      </c>
      <c r="AN133" s="207" t="str">
        <f t="shared" si="95"/>
        <v/>
      </c>
      <c r="AO133" s="207" t="str">
        <f t="shared" si="96"/>
        <v/>
      </c>
      <c r="AP133" s="207" t="str">
        <f t="shared" si="97"/>
        <v/>
      </c>
      <c r="AQ133" s="207" t="str">
        <f t="shared" si="98"/>
        <v/>
      </c>
      <c r="AR133" s="207" t="str">
        <f t="shared" si="99"/>
        <v/>
      </c>
      <c r="AS133" s="207" t="str">
        <f t="shared" si="100"/>
        <v/>
      </c>
      <c r="AT133" s="207" t="str">
        <f t="shared" si="101"/>
        <v/>
      </c>
      <c r="AU133" s="207" t="str">
        <f t="shared" si="102"/>
        <v/>
      </c>
      <c r="AV133" s="207" t="str">
        <f t="shared" si="103"/>
        <v/>
      </c>
      <c r="AW133" s="207" t="str">
        <f t="shared" si="104"/>
        <v/>
      </c>
      <c r="AY133" s="160"/>
      <c r="AZ133" s="160"/>
      <c r="BA133" s="160"/>
      <c r="BB133" s="160"/>
      <c r="BC133" s="160"/>
      <c r="BD133" s="160"/>
      <c r="BE133" s="160"/>
      <c r="BF133" s="160"/>
      <c r="BG133" s="160"/>
      <c r="BH133" s="160"/>
      <c r="BI133" s="160"/>
      <c r="BJ133" s="160"/>
      <c r="BK133" s="160"/>
      <c r="BL133" s="160"/>
      <c r="BM133" s="160"/>
    </row>
    <row r="134" spans="1:65" s="43" customFormat="1" hidden="1" outlineLevel="1" x14ac:dyDescent="0.2">
      <c r="A134" s="194"/>
      <c r="B134" s="4"/>
      <c r="C134" s="3"/>
      <c r="D134" s="89">
        <f t="shared" si="36"/>
        <v>0</v>
      </c>
      <c r="E134" s="195"/>
      <c r="F134" s="195"/>
      <c r="G134" s="196"/>
      <c r="H134" s="197"/>
      <c r="I134" s="198"/>
      <c r="J134" s="197"/>
      <c r="K134" s="198"/>
      <c r="L134" s="199"/>
      <c r="M134" s="200"/>
      <c r="N134" s="197"/>
      <c r="O134" s="201"/>
      <c r="P134" s="202">
        <f t="shared" si="71"/>
        <v>0</v>
      </c>
      <c r="Q134" s="195">
        <f t="shared" si="72"/>
        <v>0</v>
      </c>
      <c r="R134" s="195">
        <f t="shared" si="73"/>
        <v>0</v>
      </c>
      <c r="S134" s="203" t="str">
        <f t="shared" si="74"/>
        <v>-</v>
      </c>
      <c r="T134" s="204" t="str">
        <f t="shared" si="75"/>
        <v/>
      </c>
      <c r="U134" s="204" t="str">
        <f t="shared" si="76"/>
        <v/>
      </c>
      <c r="V134" s="204" t="str">
        <f t="shared" si="77"/>
        <v/>
      </c>
      <c r="W134" s="204" t="str">
        <f t="shared" si="78"/>
        <v/>
      </c>
      <c r="X134" s="204" t="str">
        <f t="shared" si="79"/>
        <v/>
      </c>
      <c r="Y134" s="204" t="str">
        <f t="shared" si="80"/>
        <v/>
      </c>
      <c r="Z134" s="204" t="str">
        <f t="shared" si="81"/>
        <v/>
      </c>
      <c r="AA134" s="204" t="str">
        <f t="shared" si="82"/>
        <v/>
      </c>
      <c r="AB134" s="204" t="str">
        <f t="shared" si="83"/>
        <v/>
      </c>
      <c r="AC134" s="204" t="str">
        <f t="shared" si="84"/>
        <v/>
      </c>
      <c r="AD134" s="205" t="str">
        <f t="shared" si="85"/>
        <v/>
      </c>
      <c r="AE134" s="205" t="str">
        <f t="shared" si="86"/>
        <v/>
      </c>
      <c r="AF134" s="205" t="str">
        <f t="shared" si="87"/>
        <v/>
      </c>
      <c r="AG134" s="205" t="str">
        <f t="shared" si="88"/>
        <v/>
      </c>
      <c r="AH134" s="206" t="str">
        <f t="shared" si="89"/>
        <v/>
      </c>
      <c r="AI134" s="207" t="str">
        <f t="shared" si="90"/>
        <v/>
      </c>
      <c r="AJ134" s="207" t="str">
        <f t="shared" si="91"/>
        <v/>
      </c>
      <c r="AK134" s="207" t="str">
        <f t="shared" si="92"/>
        <v/>
      </c>
      <c r="AL134" s="207" t="str">
        <f t="shared" si="93"/>
        <v/>
      </c>
      <c r="AM134" s="207" t="str">
        <f t="shared" si="94"/>
        <v/>
      </c>
      <c r="AN134" s="207" t="str">
        <f t="shared" si="95"/>
        <v/>
      </c>
      <c r="AO134" s="207" t="str">
        <f t="shared" si="96"/>
        <v/>
      </c>
      <c r="AP134" s="207" t="str">
        <f t="shared" si="97"/>
        <v/>
      </c>
      <c r="AQ134" s="207" t="str">
        <f t="shared" si="98"/>
        <v/>
      </c>
      <c r="AR134" s="207" t="str">
        <f t="shared" si="99"/>
        <v/>
      </c>
      <c r="AS134" s="207" t="str">
        <f t="shared" si="100"/>
        <v/>
      </c>
      <c r="AT134" s="207" t="str">
        <f t="shared" si="101"/>
        <v/>
      </c>
      <c r="AU134" s="207" t="str">
        <f t="shared" si="102"/>
        <v/>
      </c>
      <c r="AV134" s="207" t="str">
        <f t="shared" si="103"/>
        <v/>
      </c>
      <c r="AW134" s="207" t="str">
        <f t="shared" si="104"/>
        <v/>
      </c>
      <c r="AY134" s="160"/>
      <c r="AZ134" s="160"/>
      <c r="BA134" s="160"/>
      <c r="BB134" s="160"/>
      <c r="BC134" s="160"/>
      <c r="BD134" s="160"/>
      <c r="BE134" s="160"/>
      <c r="BF134" s="160"/>
      <c r="BG134" s="160"/>
      <c r="BH134" s="160"/>
      <c r="BI134" s="160"/>
      <c r="BJ134" s="160"/>
      <c r="BK134" s="160"/>
      <c r="BL134" s="160"/>
      <c r="BM134" s="160"/>
    </row>
    <row r="135" spans="1:65" s="43" customFormat="1" hidden="1" outlineLevel="1" x14ac:dyDescent="0.2">
      <c r="A135" s="194"/>
      <c r="B135" s="4"/>
      <c r="C135" s="3"/>
      <c r="D135" s="89">
        <f t="shared" si="36"/>
        <v>0</v>
      </c>
      <c r="E135" s="195"/>
      <c r="F135" s="195"/>
      <c r="G135" s="196"/>
      <c r="H135" s="197"/>
      <c r="I135" s="198"/>
      <c r="J135" s="197"/>
      <c r="K135" s="198"/>
      <c r="L135" s="199"/>
      <c r="M135" s="200"/>
      <c r="N135" s="197"/>
      <c r="O135" s="201"/>
      <c r="P135" s="202">
        <f t="shared" si="71"/>
        <v>0</v>
      </c>
      <c r="Q135" s="195">
        <f t="shared" si="72"/>
        <v>0</v>
      </c>
      <c r="R135" s="195">
        <f t="shared" si="73"/>
        <v>0</v>
      </c>
      <c r="S135" s="203" t="str">
        <f t="shared" si="74"/>
        <v>-</v>
      </c>
      <c r="T135" s="204" t="str">
        <f t="shared" si="75"/>
        <v/>
      </c>
      <c r="U135" s="204" t="str">
        <f t="shared" si="76"/>
        <v/>
      </c>
      <c r="V135" s="204" t="str">
        <f t="shared" si="77"/>
        <v/>
      </c>
      <c r="W135" s="204" t="str">
        <f t="shared" si="78"/>
        <v/>
      </c>
      <c r="X135" s="204" t="str">
        <f t="shared" si="79"/>
        <v/>
      </c>
      <c r="Y135" s="204" t="str">
        <f t="shared" si="80"/>
        <v/>
      </c>
      <c r="Z135" s="204" t="str">
        <f t="shared" si="81"/>
        <v/>
      </c>
      <c r="AA135" s="204" t="str">
        <f t="shared" si="82"/>
        <v/>
      </c>
      <c r="AB135" s="204" t="str">
        <f t="shared" si="83"/>
        <v/>
      </c>
      <c r="AC135" s="204" t="str">
        <f t="shared" si="84"/>
        <v/>
      </c>
      <c r="AD135" s="205" t="str">
        <f t="shared" si="85"/>
        <v/>
      </c>
      <c r="AE135" s="205" t="str">
        <f t="shared" si="86"/>
        <v/>
      </c>
      <c r="AF135" s="205" t="str">
        <f t="shared" si="87"/>
        <v/>
      </c>
      <c r="AG135" s="205" t="str">
        <f t="shared" si="88"/>
        <v/>
      </c>
      <c r="AH135" s="206" t="str">
        <f t="shared" si="89"/>
        <v/>
      </c>
      <c r="AI135" s="207" t="str">
        <f t="shared" si="90"/>
        <v/>
      </c>
      <c r="AJ135" s="207" t="str">
        <f t="shared" si="91"/>
        <v/>
      </c>
      <c r="AK135" s="207" t="str">
        <f t="shared" si="92"/>
        <v/>
      </c>
      <c r="AL135" s="207" t="str">
        <f t="shared" si="93"/>
        <v/>
      </c>
      <c r="AM135" s="207" t="str">
        <f t="shared" si="94"/>
        <v/>
      </c>
      <c r="AN135" s="207" t="str">
        <f t="shared" si="95"/>
        <v/>
      </c>
      <c r="AO135" s="207" t="str">
        <f t="shared" si="96"/>
        <v/>
      </c>
      <c r="AP135" s="207" t="str">
        <f t="shared" si="97"/>
        <v/>
      </c>
      <c r="AQ135" s="207" t="str">
        <f t="shared" si="98"/>
        <v/>
      </c>
      <c r="AR135" s="207" t="str">
        <f t="shared" si="99"/>
        <v/>
      </c>
      <c r="AS135" s="207" t="str">
        <f t="shared" si="100"/>
        <v/>
      </c>
      <c r="AT135" s="207" t="str">
        <f t="shared" si="101"/>
        <v/>
      </c>
      <c r="AU135" s="207" t="str">
        <f t="shared" si="102"/>
        <v/>
      </c>
      <c r="AV135" s="207" t="str">
        <f t="shared" si="103"/>
        <v/>
      </c>
      <c r="AW135" s="207" t="str">
        <f t="shared" si="104"/>
        <v/>
      </c>
      <c r="AY135" s="160"/>
      <c r="AZ135" s="160"/>
      <c r="BA135" s="160"/>
      <c r="BB135" s="160"/>
      <c r="BC135" s="160"/>
      <c r="BD135" s="160"/>
      <c r="BE135" s="160"/>
      <c r="BF135" s="160"/>
      <c r="BG135" s="160"/>
      <c r="BH135" s="160"/>
      <c r="BI135" s="160"/>
      <c r="BJ135" s="160"/>
      <c r="BK135" s="160"/>
      <c r="BL135" s="160"/>
      <c r="BM135" s="160"/>
    </row>
    <row r="136" spans="1:65" s="43" customFormat="1" hidden="1" outlineLevel="1" x14ac:dyDescent="0.2">
      <c r="A136" s="194"/>
      <c r="B136" s="4"/>
      <c r="C136" s="3"/>
      <c r="D136" s="89">
        <f t="shared" si="36"/>
        <v>0</v>
      </c>
      <c r="E136" s="195"/>
      <c r="F136" s="195"/>
      <c r="G136" s="196"/>
      <c r="H136" s="197"/>
      <c r="I136" s="198"/>
      <c r="J136" s="197"/>
      <c r="K136" s="198"/>
      <c r="L136" s="199"/>
      <c r="M136" s="200"/>
      <c r="N136" s="197"/>
      <c r="O136" s="201"/>
      <c r="P136" s="202">
        <f t="shared" si="71"/>
        <v>0</v>
      </c>
      <c r="Q136" s="195">
        <f t="shared" si="72"/>
        <v>0</v>
      </c>
      <c r="R136" s="195">
        <f t="shared" si="73"/>
        <v>0</v>
      </c>
      <c r="S136" s="203" t="str">
        <f t="shared" si="74"/>
        <v>-</v>
      </c>
      <c r="T136" s="204" t="str">
        <f t="shared" si="75"/>
        <v/>
      </c>
      <c r="U136" s="204" t="str">
        <f t="shared" si="76"/>
        <v/>
      </c>
      <c r="V136" s="204" t="str">
        <f t="shared" si="77"/>
        <v/>
      </c>
      <c r="W136" s="204" t="str">
        <f t="shared" si="78"/>
        <v/>
      </c>
      <c r="X136" s="204" t="str">
        <f t="shared" si="79"/>
        <v/>
      </c>
      <c r="Y136" s="204" t="str">
        <f t="shared" si="80"/>
        <v/>
      </c>
      <c r="Z136" s="204" t="str">
        <f t="shared" si="81"/>
        <v/>
      </c>
      <c r="AA136" s="204" t="str">
        <f t="shared" si="82"/>
        <v/>
      </c>
      <c r="AB136" s="204" t="str">
        <f t="shared" si="83"/>
        <v/>
      </c>
      <c r="AC136" s="204" t="str">
        <f t="shared" si="84"/>
        <v/>
      </c>
      <c r="AD136" s="205" t="str">
        <f t="shared" si="85"/>
        <v/>
      </c>
      <c r="AE136" s="205" t="str">
        <f t="shared" si="86"/>
        <v/>
      </c>
      <c r="AF136" s="205" t="str">
        <f t="shared" si="87"/>
        <v/>
      </c>
      <c r="AG136" s="205" t="str">
        <f t="shared" si="88"/>
        <v/>
      </c>
      <c r="AH136" s="206" t="str">
        <f t="shared" si="89"/>
        <v/>
      </c>
      <c r="AI136" s="207" t="str">
        <f t="shared" si="90"/>
        <v/>
      </c>
      <c r="AJ136" s="207" t="str">
        <f t="shared" si="91"/>
        <v/>
      </c>
      <c r="AK136" s="207" t="str">
        <f t="shared" si="92"/>
        <v/>
      </c>
      <c r="AL136" s="207" t="str">
        <f t="shared" si="93"/>
        <v/>
      </c>
      <c r="AM136" s="207" t="str">
        <f t="shared" si="94"/>
        <v/>
      </c>
      <c r="AN136" s="207" t="str">
        <f t="shared" si="95"/>
        <v/>
      </c>
      <c r="AO136" s="207" t="str">
        <f t="shared" si="96"/>
        <v/>
      </c>
      <c r="AP136" s="207" t="str">
        <f t="shared" si="97"/>
        <v/>
      </c>
      <c r="AQ136" s="207" t="str">
        <f t="shared" si="98"/>
        <v/>
      </c>
      <c r="AR136" s="207" t="str">
        <f t="shared" si="99"/>
        <v/>
      </c>
      <c r="AS136" s="207" t="str">
        <f t="shared" si="100"/>
        <v/>
      </c>
      <c r="AT136" s="207" t="str">
        <f t="shared" si="101"/>
        <v/>
      </c>
      <c r="AU136" s="207" t="str">
        <f t="shared" si="102"/>
        <v/>
      </c>
      <c r="AV136" s="207" t="str">
        <f t="shared" si="103"/>
        <v/>
      </c>
      <c r="AW136" s="207" t="str">
        <f t="shared" si="104"/>
        <v/>
      </c>
      <c r="AY136" s="160"/>
      <c r="AZ136" s="160"/>
      <c r="BA136" s="160"/>
      <c r="BB136" s="160"/>
      <c r="BC136" s="160"/>
      <c r="BD136" s="160"/>
      <c r="BE136" s="160"/>
      <c r="BF136" s="160"/>
      <c r="BG136" s="160"/>
      <c r="BH136" s="160"/>
      <c r="BI136" s="160"/>
      <c r="BJ136" s="160"/>
      <c r="BK136" s="160"/>
      <c r="BL136" s="160"/>
      <c r="BM136" s="160"/>
    </row>
    <row r="137" spans="1:65" s="43" customFormat="1" hidden="1" outlineLevel="1" x14ac:dyDescent="0.2">
      <c r="A137" s="194"/>
      <c r="B137" s="4"/>
      <c r="C137" s="3"/>
      <c r="D137" s="89">
        <f t="shared" si="36"/>
        <v>0</v>
      </c>
      <c r="E137" s="195"/>
      <c r="F137" s="195"/>
      <c r="G137" s="196"/>
      <c r="H137" s="197"/>
      <c r="I137" s="198"/>
      <c r="J137" s="197"/>
      <c r="K137" s="198"/>
      <c r="L137" s="199"/>
      <c r="M137" s="200"/>
      <c r="N137" s="197"/>
      <c r="O137" s="201"/>
      <c r="P137" s="202">
        <f t="shared" ref="P137:P164" si="105">H137+I137</f>
        <v>0</v>
      </c>
      <c r="Q137" s="195">
        <f t="shared" ref="Q137:Q164" si="106">K137+J137</f>
        <v>0</v>
      </c>
      <c r="R137" s="195">
        <f t="shared" ref="R137:R164" si="107">M137+L137</f>
        <v>0</v>
      </c>
      <c r="S137" s="203" t="str">
        <f t="shared" ref="S137:S164" si="108">"-"</f>
        <v>-</v>
      </c>
      <c r="T137" s="204" t="str">
        <f t="shared" ref="T137:T164" si="109">IF($C137=T$307,$D137,"")</f>
        <v/>
      </c>
      <c r="U137" s="204" t="str">
        <f t="shared" ref="U137:U164" si="110">IF($C137=U$307,$D137,"")</f>
        <v/>
      </c>
      <c r="V137" s="204" t="str">
        <f t="shared" ref="V137:V164" si="111">IF($C137=V$307,$D137,"")</f>
        <v/>
      </c>
      <c r="W137" s="204" t="str">
        <f t="shared" ref="W137:W164" si="112">IF($C137=W$307,$D137,"")</f>
        <v/>
      </c>
      <c r="X137" s="204" t="str">
        <f t="shared" ref="X137:X164" si="113">IF($C137=X$307,$D137,"")</f>
        <v/>
      </c>
      <c r="Y137" s="204" t="str">
        <f t="shared" ref="Y137:Y164" si="114">IF($C137=Y$307,$D137,"")</f>
        <v/>
      </c>
      <c r="Z137" s="204" t="str">
        <f t="shared" ref="Z137:Z164" si="115">IF($C137=Z$307,$D137,"")</f>
        <v/>
      </c>
      <c r="AA137" s="204" t="str">
        <f t="shared" ref="AA137:AA164" si="116">IF($C137=AA$307,$D137,"")</f>
        <v/>
      </c>
      <c r="AB137" s="204" t="str">
        <f t="shared" ref="AB137:AB164" si="117">IF($C137=AB$307,$D137,"")</f>
        <v/>
      </c>
      <c r="AC137" s="204" t="str">
        <f t="shared" ref="AC137:AC164" si="118">IF($C137=AC$307,$D137,"")</f>
        <v/>
      </c>
      <c r="AD137" s="205" t="str">
        <f t="shared" ref="AD137:AD164" si="119">IF($C137=AD$307,$D137,"")</f>
        <v/>
      </c>
      <c r="AE137" s="205" t="str">
        <f t="shared" ref="AE137:AE164" si="120">IF($C137=AE$307,$D137,"")</f>
        <v/>
      </c>
      <c r="AF137" s="205" t="str">
        <f t="shared" ref="AF137:AF164" si="121">IF($C137=AF$307,$D137,"")</f>
        <v/>
      </c>
      <c r="AG137" s="205" t="str">
        <f t="shared" ref="AG137:AG164" si="122">IF($C137=AG$307,$D137,"")</f>
        <v/>
      </c>
      <c r="AH137" s="206" t="str">
        <f t="shared" ref="AH137:AH164" si="123">IF($C137=AH$307,$D137,"")</f>
        <v/>
      </c>
      <c r="AI137" s="207" t="str">
        <f t="shared" ref="AI137:AI164" si="124">IF($C137=AI$307,$D137,"")</f>
        <v/>
      </c>
      <c r="AJ137" s="207" t="str">
        <f t="shared" ref="AJ137:AJ164" si="125">IF($C137=AJ$307,$D137,"")</f>
        <v/>
      </c>
      <c r="AK137" s="207" t="str">
        <f t="shared" ref="AK137:AK164" si="126">IF($C137=AK$307,$D137,"")</f>
        <v/>
      </c>
      <c r="AL137" s="207" t="str">
        <f t="shared" ref="AL137:AL164" si="127">IF($C137=AL$307,$D137,"")</f>
        <v/>
      </c>
      <c r="AM137" s="207" t="str">
        <f t="shared" ref="AM137:AM164" si="128">IF($C137=AM$307,$D137,"")</f>
        <v/>
      </c>
      <c r="AN137" s="207" t="str">
        <f t="shared" ref="AN137:AN164" si="129">IF($C137=AN$307,$D137,"")</f>
        <v/>
      </c>
      <c r="AO137" s="207" t="str">
        <f t="shared" ref="AO137:AO164" si="130">IF($C137=AO$307,$D137,"")</f>
        <v/>
      </c>
      <c r="AP137" s="207" t="str">
        <f t="shared" ref="AP137:AP164" si="131">IF($C137=AP$307,$D137,"")</f>
        <v/>
      </c>
      <c r="AQ137" s="207" t="str">
        <f t="shared" ref="AQ137:AQ164" si="132">IF($C137=AQ$307,$D137,"")</f>
        <v/>
      </c>
      <c r="AR137" s="207" t="str">
        <f t="shared" ref="AR137:AR164" si="133">IF($C137=AR$307,$D137,"")</f>
        <v/>
      </c>
      <c r="AS137" s="207" t="str">
        <f t="shared" ref="AS137:AS164" si="134">IF($C137=AS$307,$D137,"")</f>
        <v/>
      </c>
      <c r="AT137" s="207" t="str">
        <f t="shared" ref="AT137:AT164" si="135">IF($C137=AT$307,$D137,"")</f>
        <v/>
      </c>
      <c r="AU137" s="207" t="str">
        <f t="shared" ref="AU137:AU164" si="136">IF($C137=AU$307,$D137,"")</f>
        <v/>
      </c>
      <c r="AV137" s="207" t="str">
        <f t="shared" ref="AV137:AV164" si="137">IF($C137=AV$307,$D137,"")</f>
        <v/>
      </c>
      <c r="AW137" s="207" t="str">
        <f t="shared" ref="AW137:AW164" si="138">IF($C137=AW$307,$D137,"")</f>
        <v/>
      </c>
      <c r="AY137" s="160"/>
      <c r="AZ137" s="160"/>
      <c r="BA137" s="160"/>
      <c r="BB137" s="160"/>
      <c r="BC137" s="160"/>
      <c r="BD137" s="160"/>
      <c r="BE137" s="160"/>
      <c r="BF137" s="160"/>
      <c r="BG137" s="160"/>
      <c r="BH137" s="160"/>
      <c r="BI137" s="160"/>
      <c r="BJ137" s="160"/>
      <c r="BK137" s="160"/>
      <c r="BL137" s="160"/>
      <c r="BM137" s="160"/>
    </row>
    <row r="138" spans="1:65" s="43" customFormat="1" hidden="1" outlineLevel="1" x14ac:dyDescent="0.2">
      <c r="A138" s="194"/>
      <c r="B138" s="4"/>
      <c r="C138" s="3"/>
      <c r="D138" s="89">
        <f t="shared" si="36"/>
        <v>0</v>
      </c>
      <c r="E138" s="195"/>
      <c r="F138" s="195"/>
      <c r="G138" s="196"/>
      <c r="H138" s="197"/>
      <c r="I138" s="198"/>
      <c r="J138" s="197"/>
      <c r="K138" s="198"/>
      <c r="L138" s="199"/>
      <c r="M138" s="200"/>
      <c r="N138" s="197"/>
      <c r="O138" s="201"/>
      <c r="P138" s="202">
        <f t="shared" si="105"/>
        <v>0</v>
      </c>
      <c r="Q138" s="195">
        <f t="shared" si="106"/>
        <v>0</v>
      </c>
      <c r="R138" s="195">
        <f t="shared" si="107"/>
        <v>0</v>
      </c>
      <c r="S138" s="203" t="str">
        <f t="shared" si="108"/>
        <v>-</v>
      </c>
      <c r="T138" s="204" t="str">
        <f t="shared" si="109"/>
        <v/>
      </c>
      <c r="U138" s="204" t="str">
        <f t="shared" si="110"/>
        <v/>
      </c>
      <c r="V138" s="204" t="str">
        <f t="shared" si="111"/>
        <v/>
      </c>
      <c r="W138" s="204" t="str">
        <f t="shared" si="112"/>
        <v/>
      </c>
      <c r="X138" s="204" t="str">
        <f t="shared" si="113"/>
        <v/>
      </c>
      <c r="Y138" s="204" t="str">
        <f t="shared" si="114"/>
        <v/>
      </c>
      <c r="Z138" s="204" t="str">
        <f t="shared" si="115"/>
        <v/>
      </c>
      <c r="AA138" s="204" t="str">
        <f t="shared" si="116"/>
        <v/>
      </c>
      <c r="AB138" s="204" t="str">
        <f t="shared" si="117"/>
        <v/>
      </c>
      <c r="AC138" s="204" t="str">
        <f t="shared" si="118"/>
        <v/>
      </c>
      <c r="AD138" s="205" t="str">
        <f t="shared" si="119"/>
        <v/>
      </c>
      <c r="AE138" s="205" t="str">
        <f t="shared" si="120"/>
        <v/>
      </c>
      <c r="AF138" s="205" t="str">
        <f t="shared" si="121"/>
        <v/>
      </c>
      <c r="AG138" s="205" t="str">
        <f t="shared" si="122"/>
        <v/>
      </c>
      <c r="AH138" s="206" t="str">
        <f t="shared" si="123"/>
        <v/>
      </c>
      <c r="AI138" s="207" t="str">
        <f t="shared" si="124"/>
        <v/>
      </c>
      <c r="AJ138" s="207" t="str">
        <f t="shared" si="125"/>
        <v/>
      </c>
      <c r="AK138" s="207" t="str">
        <f t="shared" si="126"/>
        <v/>
      </c>
      <c r="AL138" s="207" t="str">
        <f t="shared" si="127"/>
        <v/>
      </c>
      <c r="AM138" s="207" t="str">
        <f t="shared" si="128"/>
        <v/>
      </c>
      <c r="AN138" s="207" t="str">
        <f t="shared" si="129"/>
        <v/>
      </c>
      <c r="AO138" s="207" t="str">
        <f t="shared" si="130"/>
        <v/>
      </c>
      <c r="AP138" s="207" t="str">
        <f t="shared" si="131"/>
        <v/>
      </c>
      <c r="AQ138" s="207" t="str">
        <f t="shared" si="132"/>
        <v/>
      </c>
      <c r="AR138" s="207" t="str">
        <f t="shared" si="133"/>
        <v/>
      </c>
      <c r="AS138" s="207" t="str">
        <f t="shared" si="134"/>
        <v/>
      </c>
      <c r="AT138" s="207" t="str">
        <f t="shared" si="135"/>
        <v/>
      </c>
      <c r="AU138" s="207" t="str">
        <f t="shared" si="136"/>
        <v/>
      </c>
      <c r="AV138" s="207" t="str">
        <f t="shared" si="137"/>
        <v/>
      </c>
      <c r="AW138" s="207" t="str">
        <f t="shared" si="138"/>
        <v/>
      </c>
      <c r="AY138" s="160"/>
      <c r="AZ138" s="160"/>
      <c r="BA138" s="160"/>
      <c r="BB138" s="160"/>
      <c r="BC138" s="160"/>
      <c r="BD138" s="160"/>
      <c r="BE138" s="160"/>
      <c r="BF138" s="160"/>
      <c r="BG138" s="160"/>
      <c r="BH138" s="160"/>
      <c r="BI138" s="160"/>
      <c r="BJ138" s="160"/>
      <c r="BK138" s="160"/>
      <c r="BL138" s="160"/>
      <c r="BM138" s="160"/>
    </row>
    <row r="139" spans="1:65" s="43" customFormat="1" hidden="1" outlineLevel="1" x14ac:dyDescent="0.2">
      <c r="A139" s="194"/>
      <c r="B139" s="4"/>
      <c r="C139" s="3"/>
      <c r="D139" s="89">
        <f t="shared" si="36"/>
        <v>0</v>
      </c>
      <c r="E139" s="195"/>
      <c r="F139" s="195"/>
      <c r="G139" s="196"/>
      <c r="H139" s="197"/>
      <c r="I139" s="198"/>
      <c r="J139" s="197"/>
      <c r="K139" s="198"/>
      <c r="L139" s="199"/>
      <c r="M139" s="200"/>
      <c r="N139" s="197"/>
      <c r="O139" s="201"/>
      <c r="P139" s="202">
        <f t="shared" si="105"/>
        <v>0</v>
      </c>
      <c r="Q139" s="195">
        <f t="shared" si="106"/>
        <v>0</v>
      </c>
      <c r="R139" s="195">
        <f t="shared" si="107"/>
        <v>0</v>
      </c>
      <c r="S139" s="203" t="str">
        <f t="shared" si="108"/>
        <v>-</v>
      </c>
      <c r="T139" s="204" t="str">
        <f t="shared" si="109"/>
        <v/>
      </c>
      <c r="U139" s="204" t="str">
        <f t="shared" si="110"/>
        <v/>
      </c>
      <c r="V139" s="204" t="str">
        <f t="shared" si="111"/>
        <v/>
      </c>
      <c r="W139" s="204" t="str">
        <f t="shared" si="112"/>
        <v/>
      </c>
      <c r="X139" s="204" t="str">
        <f t="shared" si="113"/>
        <v/>
      </c>
      <c r="Y139" s="204" t="str">
        <f t="shared" si="114"/>
        <v/>
      </c>
      <c r="Z139" s="204" t="str">
        <f t="shared" si="115"/>
        <v/>
      </c>
      <c r="AA139" s="204" t="str">
        <f t="shared" si="116"/>
        <v/>
      </c>
      <c r="AB139" s="204" t="str">
        <f t="shared" si="117"/>
        <v/>
      </c>
      <c r="AC139" s="204" t="str">
        <f t="shared" si="118"/>
        <v/>
      </c>
      <c r="AD139" s="205" t="str">
        <f t="shared" si="119"/>
        <v/>
      </c>
      <c r="AE139" s="205" t="str">
        <f t="shared" si="120"/>
        <v/>
      </c>
      <c r="AF139" s="205" t="str">
        <f t="shared" si="121"/>
        <v/>
      </c>
      <c r="AG139" s="205" t="str">
        <f t="shared" si="122"/>
        <v/>
      </c>
      <c r="AH139" s="206" t="str">
        <f t="shared" si="123"/>
        <v/>
      </c>
      <c r="AI139" s="207" t="str">
        <f t="shared" si="124"/>
        <v/>
      </c>
      <c r="AJ139" s="207" t="str">
        <f t="shared" si="125"/>
        <v/>
      </c>
      <c r="AK139" s="207" t="str">
        <f t="shared" si="126"/>
        <v/>
      </c>
      <c r="AL139" s="207" t="str">
        <f t="shared" si="127"/>
        <v/>
      </c>
      <c r="AM139" s="207" t="str">
        <f t="shared" si="128"/>
        <v/>
      </c>
      <c r="AN139" s="207" t="str">
        <f t="shared" si="129"/>
        <v/>
      </c>
      <c r="AO139" s="207" t="str">
        <f t="shared" si="130"/>
        <v/>
      </c>
      <c r="AP139" s="207" t="str">
        <f t="shared" si="131"/>
        <v/>
      </c>
      <c r="AQ139" s="207" t="str">
        <f t="shared" si="132"/>
        <v/>
      </c>
      <c r="AR139" s="207" t="str">
        <f t="shared" si="133"/>
        <v/>
      </c>
      <c r="AS139" s="207" t="str">
        <f t="shared" si="134"/>
        <v/>
      </c>
      <c r="AT139" s="207" t="str">
        <f t="shared" si="135"/>
        <v/>
      </c>
      <c r="AU139" s="207" t="str">
        <f t="shared" si="136"/>
        <v/>
      </c>
      <c r="AV139" s="207" t="str">
        <f t="shared" si="137"/>
        <v/>
      </c>
      <c r="AW139" s="207" t="str">
        <f t="shared" si="138"/>
        <v/>
      </c>
      <c r="AY139" s="160"/>
      <c r="AZ139" s="160"/>
      <c r="BA139" s="160"/>
      <c r="BB139" s="160"/>
      <c r="BC139" s="160"/>
      <c r="BD139" s="160"/>
      <c r="BE139" s="160"/>
      <c r="BF139" s="160"/>
      <c r="BG139" s="160"/>
      <c r="BH139" s="160"/>
      <c r="BI139" s="160"/>
      <c r="BJ139" s="160"/>
      <c r="BK139" s="160"/>
      <c r="BL139" s="160"/>
      <c r="BM139" s="160"/>
    </row>
    <row r="140" spans="1:65" s="43" customFormat="1" hidden="1" outlineLevel="1" x14ac:dyDescent="0.2">
      <c r="A140" s="194"/>
      <c r="B140" s="4"/>
      <c r="C140" s="3"/>
      <c r="D140" s="89">
        <f t="shared" si="36"/>
        <v>0</v>
      </c>
      <c r="E140" s="195"/>
      <c r="F140" s="195"/>
      <c r="G140" s="196"/>
      <c r="H140" s="197"/>
      <c r="I140" s="198"/>
      <c r="J140" s="197"/>
      <c r="K140" s="198"/>
      <c r="L140" s="199"/>
      <c r="M140" s="200"/>
      <c r="N140" s="197"/>
      <c r="O140" s="201"/>
      <c r="P140" s="202">
        <f t="shared" si="105"/>
        <v>0</v>
      </c>
      <c r="Q140" s="195">
        <f t="shared" si="106"/>
        <v>0</v>
      </c>
      <c r="R140" s="195">
        <f t="shared" si="107"/>
        <v>0</v>
      </c>
      <c r="S140" s="203" t="str">
        <f t="shared" si="108"/>
        <v>-</v>
      </c>
      <c r="T140" s="204" t="str">
        <f t="shared" si="109"/>
        <v/>
      </c>
      <c r="U140" s="204" t="str">
        <f t="shared" si="110"/>
        <v/>
      </c>
      <c r="V140" s="204" t="str">
        <f t="shared" si="111"/>
        <v/>
      </c>
      <c r="W140" s="204" t="str">
        <f t="shared" si="112"/>
        <v/>
      </c>
      <c r="X140" s="204" t="str">
        <f t="shared" si="113"/>
        <v/>
      </c>
      <c r="Y140" s="204" t="str">
        <f t="shared" si="114"/>
        <v/>
      </c>
      <c r="Z140" s="204" t="str">
        <f t="shared" si="115"/>
        <v/>
      </c>
      <c r="AA140" s="204" t="str">
        <f t="shared" si="116"/>
        <v/>
      </c>
      <c r="AB140" s="204" t="str">
        <f t="shared" si="117"/>
        <v/>
      </c>
      <c r="AC140" s="204" t="str">
        <f t="shared" si="118"/>
        <v/>
      </c>
      <c r="AD140" s="205" t="str">
        <f t="shared" si="119"/>
        <v/>
      </c>
      <c r="AE140" s="205" t="str">
        <f t="shared" si="120"/>
        <v/>
      </c>
      <c r="AF140" s="205" t="str">
        <f t="shared" si="121"/>
        <v/>
      </c>
      <c r="AG140" s="205" t="str">
        <f t="shared" si="122"/>
        <v/>
      </c>
      <c r="AH140" s="206" t="str">
        <f t="shared" si="123"/>
        <v/>
      </c>
      <c r="AI140" s="207" t="str">
        <f t="shared" si="124"/>
        <v/>
      </c>
      <c r="AJ140" s="207" t="str">
        <f t="shared" si="125"/>
        <v/>
      </c>
      <c r="AK140" s="207" t="str">
        <f t="shared" si="126"/>
        <v/>
      </c>
      <c r="AL140" s="207" t="str">
        <f t="shared" si="127"/>
        <v/>
      </c>
      <c r="AM140" s="207" t="str">
        <f t="shared" si="128"/>
        <v/>
      </c>
      <c r="AN140" s="207" t="str">
        <f t="shared" si="129"/>
        <v/>
      </c>
      <c r="AO140" s="207" t="str">
        <f t="shared" si="130"/>
        <v/>
      </c>
      <c r="AP140" s="207" t="str">
        <f t="shared" si="131"/>
        <v/>
      </c>
      <c r="AQ140" s="207" t="str">
        <f t="shared" si="132"/>
        <v/>
      </c>
      <c r="AR140" s="207" t="str">
        <f t="shared" si="133"/>
        <v/>
      </c>
      <c r="AS140" s="207" t="str">
        <f t="shared" si="134"/>
        <v/>
      </c>
      <c r="AT140" s="207" t="str">
        <f t="shared" si="135"/>
        <v/>
      </c>
      <c r="AU140" s="207" t="str">
        <f t="shared" si="136"/>
        <v/>
      </c>
      <c r="AV140" s="207" t="str">
        <f t="shared" si="137"/>
        <v/>
      </c>
      <c r="AW140" s="207" t="str">
        <f t="shared" si="138"/>
        <v/>
      </c>
      <c r="AY140" s="160"/>
      <c r="AZ140" s="160"/>
      <c r="BA140" s="160"/>
      <c r="BB140" s="160"/>
      <c r="BC140" s="160"/>
      <c r="BD140" s="160"/>
      <c r="BE140" s="160"/>
      <c r="BF140" s="160"/>
      <c r="BG140" s="160"/>
      <c r="BH140" s="160"/>
      <c r="BI140" s="160"/>
      <c r="BJ140" s="160"/>
      <c r="BK140" s="160"/>
      <c r="BL140" s="160"/>
      <c r="BM140" s="160"/>
    </row>
    <row r="141" spans="1:65" s="43" customFormat="1" hidden="1" outlineLevel="1" x14ac:dyDescent="0.2">
      <c r="A141" s="194"/>
      <c r="B141" s="4"/>
      <c r="C141" s="3"/>
      <c r="D141" s="89">
        <f t="shared" si="36"/>
        <v>0</v>
      </c>
      <c r="E141" s="195"/>
      <c r="F141" s="195"/>
      <c r="G141" s="196"/>
      <c r="H141" s="197"/>
      <c r="I141" s="198"/>
      <c r="J141" s="197"/>
      <c r="K141" s="198"/>
      <c r="L141" s="199"/>
      <c r="M141" s="200"/>
      <c r="N141" s="197"/>
      <c r="O141" s="201"/>
      <c r="P141" s="202">
        <f t="shared" si="105"/>
        <v>0</v>
      </c>
      <c r="Q141" s="195">
        <f t="shared" si="106"/>
        <v>0</v>
      </c>
      <c r="R141" s="195">
        <f t="shared" si="107"/>
        <v>0</v>
      </c>
      <c r="S141" s="203" t="str">
        <f t="shared" si="108"/>
        <v>-</v>
      </c>
      <c r="T141" s="204" t="str">
        <f t="shared" si="109"/>
        <v/>
      </c>
      <c r="U141" s="204" t="str">
        <f t="shared" si="110"/>
        <v/>
      </c>
      <c r="V141" s="204" t="str">
        <f t="shared" si="111"/>
        <v/>
      </c>
      <c r="W141" s="204" t="str">
        <f t="shared" si="112"/>
        <v/>
      </c>
      <c r="X141" s="204" t="str">
        <f t="shared" si="113"/>
        <v/>
      </c>
      <c r="Y141" s="204" t="str">
        <f t="shared" si="114"/>
        <v/>
      </c>
      <c r="Z141" s="204" t="str">
        <f t="shared" si="115"/>
        <v/>
      </c>
      <c r="AA141" s="204" t="str">
        <f t="shared" si="116"/>
        <v/>
      </c>
      <c r="AB141" s="204" t="str">
        <f t="shared" si="117"/>
        <v/>
      </c>
      <c r="AC141" s="204" t="str">
        <f t="shared" si="118"/>
        <v/>
      </c>
      <c r="AD141" s="205" t="str">
        <f t="shared" si="119"/>
        <v/>
      </c>
      <c r="AE141" s="205" t="str">
        <f t="shared" si="120"/>
        <v/>
      </c>
      <c r="AF141" s="205" t="str">
        <f t="shared" si="121"/>
        <v/>
      </c>
      <c r="AG141" s="205" t="str">
        <f t="shared" si="122"/>
        <v/>
      </c>
      <c r="AH141" s="206" t="str">
        <f t="shared" si="123"/>
        <v/>
      </c>
      <c r="AI141" s="207" t="str">
        <f t="shared" si="124"/>
        <v/>
      </c>
      <c r="AJ141" s="207" t="str">
        <f t="shared" si="125"/>
        <v/>
      </c>
      <c r="AK141" s="207" t="str">
        <f t="shared" si="126"/>
        <v/>
      </c>
      <c r="AL141" s="207" t="str">
        <f t="shared" si="127"/>
        <v/>
      </c>
      <c r="AM141" s="207" t="str">
        <f t="shared" si="128"/>
        <v/>
      </c>
      <c r="AN141" s="207" t="str">
        <f t="shared" si="129"/>
        <v/>
      </c>
      <c r="AO141" s="207" t="str">
        <f t="shared" si="130"/>
        <v/>
      </c>
      <c r="AP141" s="207" t="str">
        <f t="shared" si="131"/>
        <v/>
      </c>
      <c r="AQ141" s="207" t="str">
        <f t="shared" si="132"/>
        <v/>
      </c>
      <c r="AR141" s="207" t="str">
        <f t="shared" si="133"/>
        <v/>
      </c>
      <c r="AS141" s="207" t="str">
        <f t="shared" si="134"/>
        <v/>
      </c>
      <c r="AT141" s="207" t="str">
        <f t="shared" si="135"/>
        <v/>
      </c>
      <c r="AU141" s="207" t="str">
        <f t="shared" si="136"/>
        <v/>
      </c>
      <c r="AV141" s="207" t="str">
        <f t="shared" si="137"/>
        <v/>
      </c>
      <c r="AW141" s="207" t="str">
        <f t="shared" si="138"/>
        <v/>
      </c>
      <c r="AY141" s="160"/>
      <c r="AZ141" s="160"/>
      <c r="BA141" s="160"/>
      <c r="BB141" s="160"/>
      <c r="BC141" s="160"/>
      <c r="BD141" s="160"/>
      <c r="BE141" s="160"/>
      <c r="BF141" s="160"/>
      <c r="BG141" s="160"/>
      <c r="BH141" s="160"/>
      <c r="BI141" s="160"/>
      <c r="BJ141" s="160"/>
      <c r="BK141" s="160"/>
      <c r="BL141" s="160"/>
      <c r="BM141" s="160"/>
    </row>
    <row r="142" spans="1:65" s="43" customFormat="1" hidden="1" outlineLevel="1" x14ac:dyDescent="0.2">
      <c r="A142" s="194"/>
      <c r="B142" s="4"/>
      <c r="C142" s="3"/>
      <c r="D142" s="89">
        <f t="shared" si="36"/>
        <v>0</v>
      </c>
      <c r="E142" s="195"/>
      <c r="F142" s="195"/>
      <c r="G142" s="196"/>
      <c r="H142" s="197"/>
      <c r="I142" s="198"/>
      <c r="J142" s="197"/>
      <c r="K142" s="198"/>
      <c r="L142" s="199"/>
      <c r="M142" s="200"/>
      <c r="N142" s="197"/>
      <c r="O142" s="201"/>
      <c r="P142" s="202">
        <f t="shared" si="105"/>
        <v>0</v>
      </c>
      <c r="Q142" s="195">
        <f t="shared" si="106"/>
        <v>0</v>
      </c>
      <c r="R142" s="195">
        <f t="shared" si="107"/>
        <v>0</v>
      </c>
      <c r="S142" s="203" t="str">
        <f t="shared" si="108"/>
        <v>-</v>
      </c>
      <c r="T142" s="204" t="str">
        <f t="shared" si="109"/>
        <v/>
      </c>
      <c r="U142" s="204" t="str">
        <f t="shared" si="110"/>
        <v/>
      </c>
      <c r="V142" s="204" t="str">
        <f t="shared" si="111"/>
        <v/>
      </c>
      <c r="W142" s="204" t="str">
        <f t="shared" si="112"/>
        <v/>
      </c>
      <c r="X142" s="204" t="str">
        <f t="shared" si="113"/>
        <v/>
      </c>
      <c r="Y142" s="204" t="str">
        <f t="shared" si="114"/>
        <v/>
      </c>
      <c r="Z142" s="204" t="str">
        <f t="shared" si="115"/>
        <v/>
      </c>
      <c r="AA142" s="204" t="str">
        <f t="shared" si="116"/>
        <v/>
      </c>
      <c r="AB142" s="204" t="str">
        <f t="shared" si="117"/>
        <v/>
      </c>
      <c r="AC142" s="204" t="str">
        <f t="shared" si="118"/>
        <v/>
      </c>
      <c r="AD142" s="205" t="str">
        <f t="shared" si="119"/>
        <v/>
      </c>
      <c r="AE142" s="205" t="str">
        <f t="shared" si="120"/>
        <v/>
      </c>
      <c r="AF142" s="205" t="str">
        <f t="shared" si="121"/>
        <v/>
      </c>
      <c r="AG142" s="205" t="str">
        <f t="shared" si="122"/>
        <v/>
      </c>
      <c r="AH142" s="206" t="str">
        <f t="shared" si="123"/>
        <v/>
      </c>
      <c r="AI142" s="207" t="str">
        <f t="shared" si="124"/>
        <v/>
      </c>
      <c r="AJ142" s="207" t="str">
        <f t="shared" si="125"/>
        <v/>
      </c>
      <c r="AK142" s="207" t="str">
        <f t="shared" si="126"/>
        <v/>
      </c>
      <c r="AL142" s="207" t="str">
        <f t="shared" si="127"/>
        <v/>
      </c>
      <c r="AM142" s="207" t="str">
        <f t="shared" si="128"/>
        <v/>
      </c>
      <c r="AN142" s="207" t="str">
        <f t="shared" si="129"/>
        <v/>
      </c>
      <c r="AO142" s="207" t="str">
        <f t="shared" si="130"/>
        <v/>
      </c>
      <c r="AP142" s="207" t="str">
        <f t="shared" si="131"/>
        <v/>
      </c>
      <c r="AQ142" s="207" t="str">
        <f t="shared" si="132"/>
        <v/>
      </c>
      <c r="AR142" s="207" t="str">
        <f t="shared" si="133"/>
        <v/>
      </c>
      <c r="AS142" s="207" t="str">
        <f t="shared" si="134"/>
        <v/>
      </c>
      <c r="AT142" s="207" t="str">
        <f t="shared" si="135"/>
        <v/>
      </c>
      <c r="AU142" s="207" t="str">
        <f t="shared" si="136"/>
        <v/>
      </c>
      <c r="AV142" s="207" t="str">
        <f t="shared" si="137"/>
        <v/>
      </c>
      <c r="AW142" s="207" t="str">
        <f t="shared" si="138"/>
        <v/>
      </c>
      <c r="AY142" s="160"/>
      <c r="AZ142" s="160"/>
      <c r="BA142" s="160"/>
      <c r="BB142" s="160"/>
      <c r="BC142" s="160"/>
      <c r="BD142" s="160"/>
      <c r="BE142" s="160"/>
      <c r="BF142" s="160"/>
      <c r="BG142" s="160"/>
      <c r="BH142" s="160"/>
      <c r="BI142" s="160"/>
      <c r="BJ142" s="160"/>
      <c r="BK142" s="160"/>
      <c r="BL142" s="160"/>
      <c r="BM142" s="160"/>
    </row>
    <row r="143" spans="1:65" s="43" customFormat="1" hidden="1" outlineLevel="1" x14ac:dyDescent="0.2">
      <c r="A143" s="194"/>
      <c r="B143" s="4"/>
      <c r="C143" s="3"/>
      <c r="D143" s="89">
        <f t="shared" si="36"/>
        <v>0</v>
      </c>
      <c r="E143" s="195"/>
      <c r="F143" s="195"/>
      <c r="G143" s="196"/>
      <c r="H143" s="197"/>
      <c r="I143" s="198"/>
      <c r="J143" s="197"/>
      <c r="K143" s="198"/>
      <c r="L143" s="199"/>
      <c r="M143" s="200"/>
      <c r="N143" s="197"/>
      <c r="O143" s="201"/>
      <c r="P143" s="202">
        <f t="shared" si="105"/>
        <v>0</v>
      </c>
      <c r="Q143" s="195">
        <f t="shared" si="106"/>
        <v>0</v>
      </c>
      <c r="R143" s="195">
        <f t="shared" si="107"/>
        <v>0</v>
      </c>
      <c r="S143" s="203" t="str">
        <f t="shared" si="108"/>
        <v>-</v>
      </c>
      <c r="T143" s="204" t="str">
        <f t="shared" si="109"/>
        <v/>
      </c>
      <c r="U143" s="204" t="str">
        <f t="shared" si="110"/>
        <v/>
      </c>
      <c r="V143" s="204" t="str">
        <f t="shared" si="111"/>
        <v/>
      </c>
      <c r="W143" s="204" t="str">
        <f t="shared" si="112"/>
        <v/>
      </c>
      <c r="X143" s="204" t="str">
        <f t="shared" si="113"/>
        <v/>
      </c>
      <c r="Y143" s="204" t="str">
        <f t="shared" si="114"/>
        <v/>
      </c>
      <c r="Z143" s="204" t="str">
        <f t="shared" si="115"/>
        <v/>
      </c>
      <c r="AA143" s="204" t="str">
        <f t="shared" si="116"/>
        <v/>
      </c>
      <c r="AB143" s="204" t="str">
        <f t="shared" si="117"/>
        <v/>
      </c>
      <c r="AC143" s="204" t="str">
        <f t="shared" si="118"/>
        <v/>
      </c>
      <c r="AD143" s="205" t="str">
        <f t="shared" si="119"/>
        <v/>
      </c>
      <c r="AE143" s="205" t="str">
        <f t="shared" si="120"/>
        <v/>
      </c>
      <c r="AF143" s="205" t="str">
        <f t="shared" si="121"/>
        <v/>
      </c>
      <c r="AG143" s="205" t="str">
        <f t="shared" si="122"/>
        <v/>
      </c>
      <c r="AH143" s="206" t="str">
        <f t="shared" si="123"/>
        <v/>
      </c>
      <c r="AI143" s="207" t="str">
        <f t="shared" si="124"/>
        <v/>
      </c>
      <c r="AJ143" s="207" t="str">
        <f t="shared" si="125"/>
        <v/>
      </c>
      <c r="AK143" s="207" t="str">
        <f t="shared" si="126"/>
        <v/>
      </c>
      <c r="AL143" s="207" t="str">
        <f t="shared" si="127"/>
        <v/>
      </c>
      <c r="AM143" s="207" t="str">
        <f t="shared" si="128"/>
        <v/>
      </c>
      <c r="AN143" s="207" t="str">
        <f t="shared" si="129"/>
        <v/>
      </c>
      <c r="AO143" s="207" t="str">
        <f t="shared" si="130"/>
        <v/>
      </c>
      <c r="AP143" s="207" t="str">
        <f t="shared" si="131"/>
        <v/>
      </c>
      <c r="AQ143" s="207" t="str">
        <f t="shared" si="132"/>
        <v/>
      </c>
      <c r="AR143" s="207" t="str">
        <f t="shared" si="133"/>
        <v/>
      </c>
      <c r="AS143" s="207" t="str">
        <f t="shared" si="134"/>
        <v/>
      </c>
      <c r="AT143" s="207" t="str">
        <f t="shared" si="135"/>
        <v/>
      </c>
      <c r="AU143" s="207" t="str">
        <f t="shared" si="136"/>
        <v/>
      </c>
      <c r="AV143" s="207" t="str">
        <f t="shared" si="137"/>
        <v/>
      </c>
      <c r="AW143" s="207" t="str">
        <f t="shared" si="138"/>
        <v/>
      </c>
      <c r="AY143" s="160"/>
      <c r="AZ143" s="160"/>
      <c r="BA143" s="160"/>
      <c r="BB143" s="160"/>
      <c r="BC143" s="160"/>
      <c r="BD143" s="160"/>
      <c r="BE143" s="160"/>
      <c r="BF143" s="160"/>
      <c r="BG143" s="160"/>
      <c r="BH143" s="160"/>
      <c r="BI143" s="160"/>
      <c r="BJ143" s="160"/>
      <c r="BK143" s="160"/>
      <c r="BL143" s="160"/>
      <c r="BM143" s="160"/>
    </row>
    <row r="144" spans="1:65" s="43" customFormat="1" hidden="1" outlineLevel="1" x14ac:dyDescent="0.2">
      <c r="A144" s="194"/>
      <c r="B144" s="4"/>
      <c r="C144" s="3"/>
      <c r="D144" s="89">
        <f t="shared" si="36"/>
        <v>0</v>
      </c>
      <c r="E144" s="195"/>
      <c r="F144" s="195"/>
      <c r="G144" s="196"/>
      <c r="H144" s="197"/>
      <c r="I144" s="198"/>
      <c r="J144" s="197"/>
      <c r="K144" s="198"/>
      <c r="L144" s="199"/>
      <c r="M144" s="200"/>
      <c r="N144" s="197"/>
      <c r="O144" s="201"/>
      <c r="P144" s="202">
        <f t="shared" si="105"/>
        <v>0</v>
      </c>
      <c r="Q144" s="195">
        <f t="shared" si="106"/>
        <v>0</v>
      </c>
      <c r="R144" s="195">
        <f t="shared" si="107"/>
        <v>0</v>
      </c>
      <c r="S144" s="203" t="str">
        <f t="shared" si="108"/>
        <v>-</v>
      </c>
      <c r="T144" s="204" t="str">
        <f t="shared" si="109"/>
        <v/>
      </c>
      <c r="U144" s="204" t="str">
        <f t="shared" si="110"/>
        <v/>
      </c>
      <c r="V144" s="204" t="str">
        <f t="shared" si="111"/>
        <v/>
      </c>
      <c r="W144" s="204" t="str">
        <f t="shared" si="112"/>
        <v/>
      </c>
      <c r="X144" s="204" t="str">
        <f t="shared" si="113"/>
        <v/>
      </c>
      <c r="Y144" s="204" t="str">
        <f t="shared" si="114"/>
        <v/>
      </c>
      <c r="Z144" s="204" t="str">
        <f t="shared" si="115"/>
        <v/>
      </c>
      <c r="AA144" s="204" t="str">
        <f t="shared" si="116"/>
        <v/>
      </c>
      <c r="AB144" s="204" t="str">
        <f t="shared" si="117"/>
        <v/>
      </c>
      <c r="AC144" s="204" t="str">
        <f t="shared" si="118"/>
        <v/>
      </c>
      <c r="AD144" s="205" t="str">
        <f t="shared" si="119"/>
        <v/>
      </c>
      <c r="AE144" s="205" t="str">
        <f t="shared" si="120"/>
        <v/>
      </c>
      <c r="AF144" s="205" t="str">
        <f t="shared" si="121"/>
        <v/>
      </c>
      <c r="AG144" s="205" t="str">
        <f t="shared" si="122"/>
        <v/>
      </c>
      <c r="AH144" s="206" t="str">
        <f t="shared" si="123"/>
        <v/>
      </c>
      <c r="AI144" s="207" t="str">
        <f t="shared" si="124"/>
        <v/>
      </c>
      <c r="AJ144" s="207" t="str">
        <f t="shared" si="125"/>
        <v/>
      </c>
      <c r="AK144" s="207" t="str">
        <f t="shared" si="126"/>
        <v/>
      </c>
      <c r="AL144" s="207" t="str">
        <f t="shared" si="127"/>
        <v/>
      </c>
      <c r="AM144" s="207" t="str">
        <f t="shared" si="128"/>
        <v/>
      </c>
      <c r="AN144" s="207" t="str">
        <f t="shared" si="129"/>
        <v/>
      </c>
      <c r="AO144" s="207" t="str">
        <f t="shared" si="130"/>
        <v/>
      </c>
      <c r="AP144" s="207" t="str">
        <f t="shared" si="131"/>
        <v/>
      </c>
      <c r="AQ144" s="207" t="str">
        <f t="shared" si="132"/>
        <v/>
      </c>
      <c r="AR144" s="207" t="str">
        <f t="shared" si="133"/>
        <v/>
      </c>
      <c r="AS144" s="207" t="str">
        <f t="shared" si="134"/>
        <v/>
      </c>
      <c r="AT144" s="207" t="str">
        <f t="shared" si="135"/>
        <v/>
      </c>
      <c r="AU144" s="207" t="str">
        <f t="shared" si="136"/>
        <v/>
      </c>
      <c r="AV144" s="207" t="str">
        <f t="shared" si="137"/>
        <v/>
      </c>
      <c r="AW144" s="207" t="str">
        <f t="shared" si="138"/>
        <v/>
      </c>
      <c r="AY144" s="160"/>
      <c r="AZ144" s="160"/>
      <c r="BA144" s="160"/>
      <c r="BB144" s="160"/>
      <c r="BC144" s="160"/>
      <c r="BD144" s="160"/>
      <c r="BE144" s="160"/>
      <c r="BF144" s="160"/>
      <c r="BG144" s="160"/>
      <c r="BH144" s="160"/>
      <c r="BI144" s="160"/>
      <c r="BJ144" s="160"/>
      <c r="BK144" s="160"/>
      <c r="BL144" s="160"/>
      <c r="BM144" s="160"/>
    </row>
    <row r="145" spans="1:65" s="43" customFormat="1" hidden="1" outlineLevel="1" x14ac:dyDescent="0.2">
      <c r="A145" s="194"/>
      <c r="B145" s="4"/>
      <c r="C145" s="3"/>
      <c r="D145" s="89">
        <f t="shared" ref="D145:D208" si="139">(G145)+(I145-H145)+(K145-J145)+(M145-L145)+(O145-N145)</f>
        <v>0</v>
      </c>
      <c r="E145" s="195"/>
      <c r="F145" s="195"/>
      <c r="G145" s="196"/>
      <c r="H145" s="197"/>
      <c r="I145" s="198"/>
      <c r="J145" s="197"/>
      <c r="K145" s="198"/>
      <c r="L145" s="199"/>
      <c r="M145" s="200"/>
      <c r="N145" s="197"/>
      <c r="O145" s="201"/>
      <c r="P145" s="202">
        <f t="shared" si="105"/>
        <v>0</v>
      </c>
      <c r="Q145" s="195">
        <f t="shared" si="106"/>
        <v>0</v>
      </c>
      <c r="R145" s="195">
        <f t="shared" si="107"/>
        <v>0</v>
      </c>
      <c r="S145" s="203" t="str">
        <f t="shared" si="108"/>
        <v>-</v>
      </c>
      <c r="T145" s="204" t="str">
        <f t="shared" si="109"/>
        <v/>
      </c>
      <c r="U145" s="204" t="str">
        <f t="shared" si="110"/>
        <v/>
      </c>
      <c r="V145" s="204" t="str">
        <f t="shared" si="111"/>
        <v/>
      </c>
      <c r="W145" s="204" t="str">
        <f t="shared" si="112"/>
        <v/>
      </c>
      <c r="X145" s="204" t="str">
        <f t="shared" si="113"/>
        <v/>
      </c>
      <c r="Y145" s="204" t="str">
        <f t="shared" si="114"/>
        <v/>
      </c>
      <c r="Z145" s="204" t="str">
        <f t="shared" si="115"/>
        <v/>
      </c>
      <c r="AA145" s="204" t="str">
        <f t="shared" si="116"/>
        <v/>
      </c>
      <c r="AB145" s="204" t="str">
        <f t="shared" si="117"/>
        <v/>
      </c>
      <c r="AC145" s="204" t="str">
        <f t="shared" si="118"/>
        <v/>
      </c>
      <c r="AD145" s="205" t="str">
        <f t="shared" si="119"/>
        <v/>
      </c>
      <c r="AE145" s="205" t="str">
        <f t="shared" si="120"/>
        <v/>
      </c>
      <c r="AF145" s="205" t="str">
        <f t="shared" si="121"/>
        <v/>
      </c>
      <c r="AG145" s="205" t="str">
        <f t="shared" si="122"/>
        <v/>
      </c>
      <c r="AH145" s="206" t="str">
        <f t="shared" si="123"/>
        <v/>
      </c>
      <c r="AI145" s="207" t="str">
        <f t="shared" si="124"/>
        <v/>
      </c>
      <c r="AJ145" s="207" t="str">
        <f t="shared" si="125"/>
        <v/>
      </c>
      <c r="AK145" s="207" t="str">
        <f t="shared" si="126"/>
        <v/>
      </c>
      <c r="AL145" s="207" t="str">
        <f t="shared" si="127"/>
        <v/>
      </c>
      <c r="AM145" s="207" t="str">
        <f t="shared" si="128"/>
        <v/>
      </c>
      <c r="AN145" s="207" t="str">
        <f t="shared" si="129"/>
        <v/>
      </c>
      <c r="AO145" s="207" t="str">
        <f t="shared" si="130"/>
        <v/>
      </c>
      <c r="AP145" s="207" t="str">
        <f t="shared" si="131"/>
        <v/>
      </c>
      <c r="AQ145" s="207" t="str">
        <f t="shared" si="132"/>
        <v/>
      </c>
      <c r="AR145" s="207" t="str">
        <f t="shared" si="133"/>
        <v/>
      </c>
      <c r="AS145" s="207" t="str">
        <f t="shared" si="134"/>
        <v/>
      </c>
      <c r="AT145" s="207" t="str">
        <f t="shared" si="135"/>
        <v/>
      </c>
      <c r="AU145" s="207" t="str">
        <f t="shared" si="136"/>
        <v/>
      </c>
      <c r="AV145" s="207" t="str">
        <f t="shared" si="137"/>
        <v/>
      </c>
      <c r="AW145" s="207" t="str">
        <f t="shared" si="138"/>
        <v/>
      </c>
      <c r="AY145" s="160"/>
      <c r="AZ145" s="160"/>
      <c r="BA145" s="160"/>
      <c r="BB145" s="160"/>
      <c r="BC145" s="160"/>
      <c r="BD145" s="160"/>
      <c r="BE145" s="160"/>
      <c r="BF145" s="160"/>
      <c r="BG145" s="160"/>
      <c r="BH145" s="160"/>
      <c r="BI145" s="160"/>
      <c r="BJ145" s="160"/>
      <c r="BK145" s="160"/>
      <c r="BL145" s="160"/>
      <c r="BM145" s="160"/>
    </row>
    <row r="146" spans="1:65" s="43" customFormat="1" hidden="1" outlineLevel="1" x14ac:dyDescent="0.2">
      <c r="A146" s="194"/>
      <c r="B146" s="4"/>
      <c r="C146" s="3"/>
      <c r="D146" s="89">
        <f t="shared" si="139"/>
        <v>0</v>
      </c>
      <c r="E146" s="195"/>
      <c r="F146" s="195"/>
      <c r="G146" s="196"/>
      <c r="H146" s="197"/>
      <c r="I146" s="198"/>
      <c r="J146" s="197"/>
      <c r="K146" s="198"/>
      <c r="L146" s="199"/>
      <c r="M146" s="200"/>
      <c r="N146" s="197"/>
      <c r="O146" s="201"/>
      <c r="P146" s="202">
        <f t="shared" si="105"/>
        <v>0</v>
      </c>
      <c r="Q146" s="195">
        <f t="shared" si="106"/>
        <v>0</v>
      </c>
      <c r="R146" s="195">
        <f t="shared" si="107"/>
        <v>0</v>
      </c>
      <c r="S146" s="203" t="str">
        <f t="shared" si="108"/>
        <v>-</v>
      </c>
      <c r="T146" s="204" t="str">
        <f t="shared" si="109"/>
        <v/>
      </c>
      <c r="U146" s="204" t="str">
        <f t="shared" si="110"/>
        <v/>
      </c>
      <c r="V146" s="204" t="str">
        <f t="shared" si="111"/>
        <v/>
      </c>
      <c r="W146" s="204" t="str">
        <f t="shared" si="112"/>
        <v/>
      </c>
      <c r="X146" s="204" t="str">
        <f t="shared" si="113"/>
        <v/>
      </c>
      <c r="Y146" s="204" t="str">
        <f t="shared" si="114"/>
        <v/>
      </c>
      <c r="Z146" s="204" t="str">
        <f t="shared" si="115"/>
        <v/>
      </c>
      <c r="AA146" s="204" t="str">
        <f t="shared" si="116"/>
        <v/>
      </c>
      <c r="AB146" s="204" t="str">
        <f t="shared" si="117"/>
        <v/>
      </c>
      <c r="AC146" s="204" t="str">
        <f t="shared" si="118"/>
        <v/>
      </c>
      <c r="AD146" s="205" t="str">
        <f t="shared" si="119"/>
        <v/>
      </c>
      <c r="AE146" s="205" t="str">
        <f t="shared" si="120"/>
        <v/>
      </c>
      <c r="AF146" s="205" t="str">
        <f t="shared" si="121"/>
        <v/>
      </c>
      <c r="AG146" s="205" t="str">
        <f t="shared" si="122"/>
        <v/>
      </c>
      <c r="AH146" s="206" t="str">
        <f t="shared" si="123"/>
        <v/>
      </c>
      <c r="AI146" s="207" t="str">
        <f t="shared" si="124"/>
        <v/>
      </c>
      <c r="AJ146" s="207" t="str">
        <f t="shared" si="125"/>
        <v/>
      </c>
      <c r="AK146" s="207" t="str">
        <f t="shared" si="126"/>
        <v/>
      </c>
      <c r="AL146" s="207" t="str">
        <f t="shared" si="127"/>
        <v/>
      </c>
      <c r="AM146" s="207" t="str">
        <f t="shared" si="128"/>
        <v/>
      </c>
      <c r="AN146" s="207" t="str">
        <f t="shared" si="129"/>
        <v/>
      </c>
      <c r="AO146" s="207" t="str">
        <f t="shared" si="130"/>
        <v/>
      </c>
      <c r="AP146" s="207" t="str">
        <f t="shared" si="131"/>
        <v/>
      </c>
      <c r="AQ146" s="207" t="str">
        <f t="shared" si="132"/>
        <v/>
      </c>
      <c r="AR146" s="207" t="str">
        <f t="shared" si="133"/>
        <v/>
      </c>
      <c r="AS146" s="207" t="str">
        <f t="shared" si="134"/>
        <v/>
      </c>
      <c r="AT146" s="207" t="str">
        <f t="shared" si="135"/>
        <v/>
      </c>
      <c r="AU146" s="207" t="str">
        <f t="shared" si="136"/>
        <v/>
      </c>
      <c r="AV146" s="207" t="str">
        <f t="shared" si="137"/>
        <v/>
      </c>
      <c r="AW146" s="207" t="str">
        <f t="shared" si="138"/>
        <v/>
      </c>
      <c r="AY146" s="160"/>
      <c r="AZ146" s="160"/>
      <c r="BA146" s="160"/>
      <c r="BB146" s="160"/>
      <c r="BC146" s="160"/>
      <c r="BD146" s="160"/>
      <c r="BE146" s="160"/>
      <c r="BF146" s="160"/>
      <c r="BG146" s="160"/>
      <c r="BH146" s="160"/>
      <c r="BI146" s="160"/>
      <c r="BJ146" s="160"/>
      <c r="BK146" s="160"/>
      <c r="BL146" s="160"/>
      <c r="BM146" s="160"/>
    </row>
    <row r="147" spans="1:65" s="43" customFormat="1" hidden="1" outlineLevel="1" x14ac:dyDescent="0.2">
      <c r="A147" s="194"/>
      <c r="B147" s="4"/>
      <c r="C147" s="3"/>
      <c r="D147" s="89">
        <f t="shared" si="139"/>
        <v>0</v>
      </c>
      <c r="E147" s="195"/>
      <c r="F147" s="195"/>
      <c r="G147" s="196"/>
      <c r="H147" s="197"/>
      <c r="I147" s="198"/>
      <c r="J147" s="197"/>
      <c r="K147" s="198"/>
      <c r="L147" s="199"/>
      <c r="M147" s="200"/>
      <c r="N147" s="197"/>
      <c r="O147" s="201"/>
      <c r="P147" s="202">
        <f t="shared" si="105"/>
        <v>0</v>
      </c>
      <c r="Q147" s="195">
        <f t="shared" si="106"/>
        <v>0</v>
      </c>
      <c r="R147" s="195">
        <f t="shared" si="107"/>
        <v>0</v>
      </c>
      <c r="S147" s="203" t="str">
        <f t="shared" si="108"/>
        <v>-</v>
      </c>
      <c r="T147" s="204" t="str">
        <f t="shared" si="109"/>
        <v/>
      </c>
      <c r="U147" s="204" t="str">
        <f t="shared" si="110"/>
        <v/>
      </c>
      <c r="V147" s="204" t="str">
        <f t="shared" si="111"/>
        <v/>
      </c>
      <c r="W147" s="204" t="str">
        <f t="shared" si="112"/>
        <v/>
      </c>
      <c r="X147" s="204" t="str">
        <f t="shared" si="113"/>
        <v/>
      </c>
      <c r="Y147" s="204" t="str">
        <f t="shared" si="114"/>
        <v/>
      </c>
      <c r="Z147" s="204" t="str">
        <f t="shared" si="115"/>
        <v/>
      </c>
      <c r="AA147" s="204" t="str">
        <f t="shared" si="116"/>
        <v/>
      </c>
      <c r="AB147" s="204" t="str">
        <f t="shared" si="117"/>
        <v/>
      </c>
      <c r="AC147" s="204" t="str">
        <f t="shared" si="118"/>
        <v/>
      </c>
      <c r="AD147" s="205" t="str">
        <f t="shared" si="119"/>
        <v/>
      </c>
      <c r="AE147" s="205" t="str">
        <f t="shared" si="120"/>
        <v/>
      </c>
      <c r="AF147" s="205" t="str">
        <f t="shared" si="121"/>
        <v/>
      </c>
      <c r="AG147" s="205" t="str">
        <f t="shared" si="122"/>
        <v/>
      </c>
      <c r="AH147" s="206" t="str">
        <f t="shared" si="123"/>
        <v/>
      </c>
      <c r="AI147" s="207" t="str">
        <f t="shared" si="124"/>
        <v/>
      </c>
      <c r="AJ147" s="207" t="str">
        <f t="shared" si="125"/>
        <v/>
      </c>
      <c r="AK147" s="207" t="str">
        <f t="shared" si="126"/>
        <v/>
      </c>
      <c r="AL147" s="207" t="str">
        <f t="shared" si="127"/>
        <v/>
      </c>
      <c r="AM147" s="207" t="str">
        <f t="shared" si="128"/>
        <v/>
      </c>
      <c r="AN147" s="207" t="str">
        <f t="shared" si="129"/>
        <v/>
      </c>
      <c r="AO147" s="207" t="str">
        <f t="shared" si="130"/>
        <v/>
      </c>
      <c r="AP147" s="207" t="str">
        <f t="shared" si="131"/>
        <v/>
      </c>
      <c r="AQ147" s="207" t="str">
        <f t="shared" si="132"/>
        <v/>
      </c>
      <c r="AR147" s="207" t="str">
        <f t="shared" si="133"/>
        <v/>
      </c>
      <c r="AS147" s="207" t="str">
        <f t="shared" si="134"/>
        <v/>
      </c>
      <c r="AT147" s="207" t="str">
        <f t="shared" si="135"/>
        <v/>
      </c>
      <c r="AU147" s="207" t="str">
        <f t="shared" si="136"/>
        <v/>
      </c>
      <c r="AV147" s="207" t="str">
        <f t="shared" si="137"/>
        <v/>
      </c>
      <c r="AW147" s="207" t="str">
        <f t="shared" si="138"/>
        <v/>
      </c>
      <c r="AY147" s="160"/>
      <c r="AZ147" s="160"/>
      <c r="BA147" s="160"/>
      <c r="BB147" s="160"/>
      <c r="BC147" s="160"/>
      <c r="BD147" s="160"/>
      <c r="BE147" s="160"/>
      <c r="BF147" s="160"/>
      <c r="BG147" s="160"/>
      <c r="BH147" s="160"/>
      <c r="BI147" s="160"/>
      <c r="BJ147" s="160"/>
      <c r="BK147" s="160"/>
      <c r="BL147" s="160"/>
      <c r="BM147" s="160"/>
    </row>
    <row r="148" spans="1:65" s="43" customFormat="1" hidden="1" outlineLevel="1" x14ac:dyDescent="0.2">
      <c r="A148" s="194"/>
      <c r="B148" s="4"/>
      <c r="C148" s="3"/>
      <c r="D148" s="89">
        <f t="shared" si="139"/>
        <v>0</v>
      </c>
      <c r="E148" s="195"/>
      <c r="F148" s="195"/>
      <c r="G148" s="196"/>
      <c r="H148" s="197"/>
      <c r="I148" s="198"/>
      <c r="J148" s="197"/>
      <c r="K148" s="198"/>
      <c r="L148" s="199"/>
      <c r="M148" s="200"/>
      <c r="N148" s="197"/>
      <c r="O148" s="201"/>
      <c r="P148" s="202">
        <f t="shared" si="105"/>
        <v>0</v>
      </c>
      <c r="Q148" s="195">
        <f t="shared" si="106"/>
        <v>0</v>
      </c>
      <c r="R148" s="195">
        <f t="shared" si="107"/>
        <v>0</v>
      </c>
      <c r="S148" s="203" t="str">
        <f t="shared" si="108"/>
        <v>-</v>
      </c>
      <c r="T148" s="204" t="str">
        <f t="shared" si="109"/>
        <v/>
      </c>
      <c r="U148" s="204" t="str">
        <f t="shared" si="110"/>
        <v/>
      </c>
      <c r="V148" s="204" t="str">
        <f t="shared" si="111"/>
        <v/>
      </c>
      <c r="W148" s="204" t="str">
        <f t="shared" si="112"/>
        <v/>
      </c>
      <c r="X148" s="204" t="str">
        <f t="shared" si="113"/>
        <v/>
      </c>
      <c r="Y148" s="204" t="str">
        <f t="shared" si="114"/>
        <v/>
      </c>
      <c r="Z148" s="204" t="str">
        <f t="shared" si="115"/>
        <v/>
      </c>
      <c r="AA148" s="204" t="str">
        <f t="shared" si="116"/>
        <v/>
      </c>
      <c r="AB148" s="204" t="str">
        <f t="shared" si="117"/>
        <v/>
      </c>
      <c r="AC148" s="204" t="str">
        <f t="shared" si="118"/>
        <v/>
      </c>
      <c r="AD148" s="205" t="str">
        <f t="shared" si="119"/>
        <v/>
      </c>
      <c r="AE148" s="205" t="str">
        <f t="shared" si="120"/>
        <v/>
      </c>
      <c r="AF148" s="205" t="str">
        <f t="shared" si="121"/>
        <v/>
      </c>
      <c r="AG148" s="205" t="str">
        <f t="shared" si="122"/>
        <v/>
      </c>
      <c r="AH148" s="206" t="str">
        <f t="shared" si="123"/>
        <v/>
      </c>
      <c r="AI148" s="207" t="str">
        <f t="shared" si="124"/>
        <v/>
      </c>
      <c r="AJ148" s="207" t="str">
        <f t="shared" si="125"/>
        <v/>
      </c>
      <c r="AK148" s="207" t="str">
        <f t="shared" si="126"/>
        <v/>
      </c>
      <c r="AL148" s="207" t="str">
        <f t="shared" si="127"/>
        <v/>
      </c>
      <c r="AM148" s="207" t="str">
        <f t="shared" si="128"/>
        <v/>
      </c>
      <c r="AN148" s="207" t="str">
        <f t="shared" si="129"/>
        <v/>
      </c>
      <c r="AO148" s="207" t="str">
        <f t="shared" si="130"/>
        <v/>
      </c>
      <c r="AP148" s="207" t="str">
        <f t="shared" si="131"/>
        <v/>
      </c>
      <c r="AQ148" s="207" t="str">
        <f t="shared" si="132"/>
        <v/>
      </c>
      <c r="AR148" s="207" t="str">
        <f t="shared" si="133"/>
        <v/>
      </c>
      <c r="AS148" s="207" t="str">
        <f t="shared" si="134"/>
        <v/>
      </c>
      <c r="AT148" s="207" t="str">
        <f t="shared" si="135"/>
        <v/>
      </c>
      <c r="AU148" s="207" t="str">
        <f t="shared" si="136"/>
        <v/>
      </c>
      <c r="AV148" s="207" t="str">
        <f t="shared" si="137"/>
        <v/>
      </c>
      <c r="AW148" s="207" t="str">
        <f t="shared" si="138"/>
        <v/>
      </c>
      <c r="AY148" s="160"/>
      <c r="AZ148" s="160"/>
      <c r="BA148" s="160"/>
      <c r="BB148" s="160"/>
      <c r="BC148" s="160"/>
      <c r="BD148" s="160"/>
      <c r="BE148" s="160"/>
      <c r="BF148" s="160"/>
      <c r="BG148" s="160"/>
      <c r="BH148" s="160"/>
      <c r="BI148" s="160"/>
      <c r="BJ148" s="160"/>
      <c r="BK148" s="160"/>
      <c r="BL148" s="160"/>
      <c r="BM148" s="160"/>
    </row>
    <row r="149" spans="1:65" s="43" customFormat="1" hidden="1" outlineLevel="1" x14ac:dyDescent="0.2">
      <c r="A149" s="194"/>
      <c r="B149" s="4"/>
      <c r="C149" s="3"/>
      <c r="D149" s="89">
        <f t="shared" si="139"/>
        <v>0</v>
      </c>
      <c r="E149" s="195"/>
      <c r="F149" s="195"/>
      <c r="G149" s="196"/>
      <c r="H149" s="197"/>
      <c r="I149" s="198"/>
      <c r="J149" s="197"/>
      <c r="K149" s="198"/>
      <c r="L149" s="199"/>
      <c r="M149" s="200"/>
      <c r="N149" s="197"/>
      <c r="O149" s="201"/>
      <c r="P149" s="202">
        <f t="shared" si="105"/>
        <v>0</v>
      </c>
      <c r="Q149" s="195">
        <f t="shared" si="106"/>
        <v>0</v>
      </c>
      <c r="R149" s="195">
        <f t="shared" si="107"/>
        <v>0</v>
      </c>
      <c r="S149" s="203" t="str">
        <f t="shared" si="108"/>
        <v>-</v>
      </c>
      <c r="T149" s="204" t="str">
        <f t="shared" si="109"/>
        <v/>
      </c>
      <c r="U149" s="204" t="str">
        <f t="shared" si="110"/>
        <v/>
      </c>
      <c r="V149" s="204" t="str">
        <f t="shared" si="111"/>
        <v/>
      </c>
      <c r="W149" s="204" t="str">
        <f t="shared" si="112"/>
        <v/>
      </c>
      <c r="X149" s="204" t="str">
        <f t="shared" si="113"/>
        <v/>
      </c>
      <c r="Y149" s="204" t="str">
        <f t="shared" si="114"/>
        <v/>
      </c>
      <c r="Z149" s="204" t="str">
        <f t="shared" si="115"/>
        <v/>
      </c>
      <c r="AA149" s="204" t="str">
        <f t="shared" si="116"/>
        <v/>
      </c>
      <c r="AB149" s="204" t="str">
        <f t="shared" si="117"/>
        <v/>
      </c>
      <c r="AC149" s="204" t="str">
        <f t="shared" si="118"/>
        <v/>
      </c>
      <c r="AD149" s="205" t="str">
        <f t="shared" si="119"/>
        <v/>
      </c>
      <c r="AE149" s="205" t="str">
        <f t="shared" si="120"/>
        <v/>
      </c>
      <c r="AF149" s="205" t="str">
        <f t="shared" si="121"/>
        <v/>
      </c>
      <c r="AG149" s="205" t="str">
        <f t="shared" si="122"/>
        <v/>
      </c>
      <c r="AH149" s="206" t="str">
        <f t="shared" si="123"/>
        <v/>
      </c>
      <c r="AI149" s="207" t="str">
        <f t="shared" si="124"/>
        <v/>
      </c>
      <c r="AJ149" s="207" t="str">
        <f t="shared" si="125"/>
        <v/>
      </c>
      <c r="AK149" s="207" t="str">
        <f t="shared" si="126"/>
        <v/>
      </c>
      <c r="AL149" s="207" t="str">
        <f t="shared" si="127"/>
        <v/>
      </c>
      <c r="AM149" s="207" t="str">
        <f t="shared" si="128"/>
        <v/>
      </c>
      <c r="AN149" s="207" t="str">
        <f t="shared" si="129"/>
        <v/>
      </c>
      <c r="AO149" s="207" t="str">
        <f t="shared" si="130"/>
        <v/>
      </c>
      <c r="AP149" s="207" t="str">
        <f t="shared" si="131"/>
        <v/>
      </c>
      <c r="AQ149" s="207" t="str">
        <f t="shared" si="132"/>
        <v/>
      </c>
      <c r="AR149" s="207" t="str">
        <f t="shared" si="133"/>
        <v/>
      </c>
      <c r="AS149" s="207" t="str">
        <f t="shared" si="134"/>
        <v/>
      </c>
      <c r="AT149" s="207" t="str">
        <f t="shared" si="135"/>
        <v/>
      </c>
      <c r="AU149" s="207" t="str">
        <f t="shared" si="136"/>
        <v/>
      </c>
      <c r="AV149" s="207" t="str">
        <f t="shared" si="137"/>
        <v/>
      </c>
      <c r="AW149" s="207" t="str">
        <f t="shared" si="138"/>
        <v/>
      </c>
      <c r="AY149" s="160"/>
      <c r="AZ149" s="160"/>
      <c r="BA149" s="160"/>
      <c r="BB149" s="160"/>
      <c r="BC149" s="160"/>
      <c r="BD149" s="160"/>
      <c r="BE149" s="160"/>
      <c r="BF149" s="160"/>
      <c r="BG149" s="160"/>
      <c r="BH149" s="160"/>
      <c r="BI149" s="160"/>
      <c r="BJ149" s="160"/>
      <c r="BK149" s="160"/>
      <c r="BL149" s="160"/>
      <c r="BM149" s="160"/>
    </row>
    <row r="150" spans="1:65" s="43" customFormat="1" hidden="1" outlineLevel="1" x14ac:dyDescent="0.2">
      <c r="A150" s="194"/>
      <c r="B150" s="4"/>
      <c r="C150" s="3"/>
      <c r="D150" s="89">
        <f t="shared" si="139"/>
        <v>0</v>
      </c>
      <c r="E150" s="195"/>
      <c r="F150" s="195"/>
      <c r="G150" s="196"/>
      <c r="H150" s="197"/>
      <c r="I150" s="198"/>
      <c r="J150" s="197"/>
      <c r="K150" s="198"/>
      <c r="L150" s="199"/>
      <c r="M150" s="200"/>
      <c r="N150" s="197"/>
      <c r="O150" s="201"/>
      <c r="P150" s="202">
        <f t="shared" si="105"/>
        <v>0</v>
      </c>
      <c r="Q150" s="195">
        <f t="shared" si="106"/>
        <v>0</v>
      </c>
      <c r="R150" s="195">
        <f t="shared" si="107"/>
        <v>0</v>
      </c>
      <c r="S150" s="203" t="str">
        <f t="shared" si="108"/>
        <v>-</v>
      </c>
      <c r="T150" s="204" t="str">
        <f t="shared" si="109"/>
        <v/>
      </c>
      <c r="U150" s="204" t="str">
        <f t="shared" si="110"/>
        <v/>
      </c>
      <c r="V150" s="204" t="str">
        <f t="shared" si="111"/>
        <v/>
      </c>
      <c r="W150" s="204" t="str">
        <f t="shared" si="112"/>
        <v/>
      </c>
      <c r="X150" s="204" t="str">
        <f t="shared" si="113"/>
        <v/>
      </c>
      <c r="Y150" s="204" t="str">
        <f t="shared" si="114"/>
        <v/>
      </c>
      <c r="Z150" s="204" t="str">
        <f t="shared" si="115"/>
        <v/>
      </c>
      <c r="AA150" s="204" t="str">
        <f t="shared" si="116"/>
        <v/>
      </c>
      <c r="AB150" s="204" t="str">
        <f t="shared" si="117"/>
        <v/>
      </c>
      <c r="AC150" s="204" t="str">
        <f t="shared" si="118"/>
        <v/>
      </c>
      <c r="AD150" s="205" t="str">
        <f t="shared" si="119"/>
        <v/>
      </c>
      <c r="AE150" s="205" t="str">
        <f t="shared" si="120"/>
        <v/>
      </c>
      <c r="AF150" s="205" t="str">
        <f t="shared" si="121"/>
        <v/>
      </c>
      <c r="AG150" s="205" t="str">
        <f t="shared" si="122"/>
        <v/>
      </c>
      <c r="AH150" s="206" t="str">
        <f t="shared" si="123"/>
        <v/>
      </c>
      <c r="AI150" s="207" t="str">
        <f t="shared" si="124"/>
        <v/>
      </c>
      <c r="AJ150" s="207" t="str">
        <f t="shared" si="125"/>
        <v/>
      </c>
      <c r="AK150" s="207" t="str">
        <f t="shared" si="126"/>
        <v/>
      </c>
      <c r="AL150" s="207" t="str">
        <f t="shared" si="127"/>
        <v/>
      </c>
      <c r="AM150" s="207" t="str">
        <f t="shared" si="128"/>
        <v/>
      </c>
      <c r="AN150" s="207" t="str">
        <f t="shared" si="129"/>
        <v/>
      </c>
      <c r="AO150" s="207" t="str">
        <f t="shared" si="130"/>
        <v/>
      </c>
      <c r="AP150" s="207" t="str">
        <f t="shared" si="131"/>
        <v/>
      </c>
      <c r="AQ150" s="207" t="str">
        <f t="shared" si="132"/>
        <v/>
      </c>
      <c r="AR150" s="207" t="str">
        <f t="shared" si="133"/>
        <v/>
      </c>
      <c r="AS150" s="207" t="str">
        <f t="shared" si="134"/>
        <v/>
      </c>
      <c r="AT150" s="207" t="str">
        <f t="shared" si="135"/>
        <v/>
      </c>
      <c r="AU150" s="207" t="str">
        <f t="shared" si="136"/>
        <v/>
      </c>
      <c r="AV150" s="207" t="str">
        <f t="shared" si="137"/>
        <v/>
      </c>
      <c r="AW150" s="207" t="str">
        <f t="shared" si="138"/>
        <v/>
      </c>
      <c r="AY150" s="160"/>
      <c r="AZ150" s="160"/>
      <c r="BA150" s="160"/>
      <c r="BB150" s="160"/>
      <c r="BC150" s="160"/>
      <c r="BD150" s="160"/>
      <c r="BE150" s="160"/>
      <c r="BF150" s="160"/>
      <c r="BG150" s="160"/>
      <c r="BH150" s="160"/>
      <c r="BI150" s="160"/>
      <c r="BJ150" s="160"/>
      <c r="BK150" s="160"/>
      <c r="BL150" s="160"/>
      <c r="BM150" s="160"/>
    </row>
    <row r="151" spans="1:65" s="43" customFormat="1" hidden="1" outlineLevel="1" x14ac:dyDescent="0.2">
      <c r="A151" s="194"/>
      <c r="B151" s="4"/>
      <c r="C151" s="3"/>
      <c r="D151" s="89">
        <f t="shared" si="139"/>
        <v>0</v>
      </c>
      <c r="E151" s="195"/>
      <c r="F151" s="195"/>
      <c r="G151" s="196"/>
      <c r="H151" s="197"/>
      <c r="I151" s="198"/>
      <c r="J151" s="197"/>
      <c r="K151" s="198"/>
      <c r="L151" s="199"/>
      <c r="M151" s="200"/>
      <c r="N151" s="197"/>
      <c r="O151" s="201"/>
      <c r="P151" s="202">
        <f t="shared" si="105"/>
        <v>0</v>
      </c>
      <c r="Q151" s="195">
        <f t="shared" si="106"/>
        <v>0</v>
      </c>
      <c r="R151" s="195">
        <f t="shared" si="107"/>
        <v>0</v>
      </c>
      <c r="S151" s="203" t="str">
        <f t="shared" si="108"/>
        <v>-</v>
      </c>
      <c r="T151" s="204" t="str">
        <f t="shared" si="109"/>
        <v/>
      </c>
      <c r="U151" s="204" t="str">
        <f t="shared" si="110"/>
        <v/>
      </c>
      <c r="V151" s="204" t="str">
        <f t="shared" si="111"/>
        <v/>
      </c>
      <c r="W151" s="204" t="str">
        <f t="shared" si="112"/>
        <v/>
      </c>
      <c r="X151" s="204" t="str">
        <f t="shared" si="113"/>
        <v/>
      </c>
      <c r="Y151" s="204" t="str">
        <f t="shared" si="114"/>
        <v/>
      </c>
      <c r="Z151" s="204" t="str">
        <f t="shared" si="115"/>
        <v/>
      </c>
      <c r="AA151" s="204" t="str">
        <f t="shared" si="116"/>
        <v/>
      </c>
      <c r="AB151" s="204" t="str">
        <f t="shared" si="117"/>
        <v/>
      </c>
      <c r="AC151" s="204" t="str">
        <f t="shared" si="118"/>
        <v/>
      </c>
      <c r="AD151" s="205" t="str">
        <f t="shared" si="119"/>
        <v/>
      </c>
      <c r="AE151" s="205" t="str">
        <f t="shared" si="120"/>
        <v/>
      </c>
      <c r="AF151" s="205" t="str">
        <f t="shared" si="121"/>
        <v/>
      </c>
      <c r="AG151" s="205" t="str">
        <f t="shared" si="122"/>
        <v/>
      </c>
      <c r="AH151" s="206" t="str">
        <f t="shared" si="123"/>
        <v/>
      </c>
      <c r="AI151" s="207" t="str">
        <f t="shared" si="124"/>
        <v/>
      </c>
      <c r="AJ151" s="207" t="str">
        <f t="shared" si="125"/>
        <v/>
      </c>
      <c r="AK151" s="207" t="str">
        <f t="shared" si="126"/>
        <v/>
      </c>
      <c r="AL151" s="207" t="str">
        <f t="shared" si="127"/>
        <v/>
      </c>
      <c r="AM151" s="207" t="str">
        <f t="shared" si="128"/>
        <v/>
      </c>
      <c r="AN151" s="207" t="str">
        <f t="shared" si="129"/>
        <v/>
      </c>
      <c r="AO151" s="207" t="str">
        <f t="shared" si="130"/>
        <v/>
      </c>
      <c r="AP151" s="207" t="str">
        <f t="shared" si="131"/>
        <v/>
      </c>
      <c r="AQ151" s="207" t="str">
        <f t="shared" si="132"/>
        <v/>
      </c>
      <c r="AR151" s="207" t="str">
        <f t="shared" si="133"/>
        <v/>
      </c>
      <c r="AS151" s="207" t="str">
        <f t="shared" si="134"/>
        <v/>
      </c>
      <c r="AT151" s="207" t="str">
        <f t="shared" si="135"/>
        <v/>
      </c>
      <c r="AU151" s="207" t="str">
        <f t="shared" si="136"/>
        <v/>
      </c>
      <c r="AV151" s="207" t="str">
        <f t="shared" si="137"/>
        <v/>
      </c>
      <c r="AW151" s="207" t="str">
        <f t="shared" si="138"/>
        <v/>
      </c>
      <c r="AY151" s="160"/>
      <c r="AZ151" s="160"/>
      <c r="BA151" s="160"/>
      <c r="BB151" s="160"/>
      <c r="BC151" s="160"/>
      <c r="BD151" s="160"/>
      <c r="BE151" s="160"/>
      <c r="BF151" s="160"/>
      <c r="BG151" s="160"/>
      <c r="BH151" s="160"/>
      <c r="BI151" s="160"/>
      <c r="BJ151" s="160"/>
      <c r="BK151" s="160"/>
      <c r="BL151" s="160"/>
      <c r="BM151" s="160"/>
    </row>
    <row r="152" spans="1:65" s="43" customFormat="1" hidden="1" outlineLevel="1" x14ac:dyDescent="0.2">
      <c r="A152" s="194"/>
      <c r="B152" s="4"/>
      <c r="C152" s="3"/>
      <c r="D152" s="89">
        <f t="shared" si="139"/>
        <v>0</v>
      </c>
      <c r="E152" s="195"/>
      <c r="F152" s="195"/>
      <c r="G152" s="196"/>
      <c r="H152" s="197"/>
      <c r="I152" s="198"/>
      <c r="J152" s="197"/>
      <c r="K152" s="198"/>
      <c r="L152" s="199"/>
      <c r="M152" s="200"/>
      <c r="N152" s="197"/>
      <c r="O152" s="201"/>
      <c r="P152" s="202">
        <f t="shared" si="105"/>
        <v>0</v>
      </c>
      <c r="Q152" s="195">
        <f t="shared" si="106"/>
        <v>0</v>
      </c>
      <c r="R152" s="195">
        <f t="shared" si="107"/>
        <v>0</v>
      </c>
      <c r="S152" s="203" t="str">
        <f t="shared" si="108"/>
        <v>-</v>
      </c>
      <c r="T152" s="204" t="str">
        <f t="shared" si="109"/>
        <v/>
      </c>
      <c r="U152" s="204" t="str">
        <f t="shared" si="110"/>
        <v/>
      </c>
      <c r="V152" s="204" t="str">
        <f t="shared" si="111"/>
        <v/>
      </c>
      <c r="W152" s="204" t="str">
        <f t="shared" si="112"/>
        <v/>
      </c>
      <c r="X152" s="204" t="str">
        <f t="shared" si="113"/>
        <v/>
      </c>
      <c r="Y152" s="204" t="str">
        <f t="shared" si="114"/>
        <v/>
      </c>
      <c r="Z152" s="204" t="str">
        <f t="shared" si="115"/>
        <v/>
      </c>
      <c r="AA152" s="204" t="str">
        <f t="shared" si="116"/>
        <v/>
      </c>
      <c r="AB152" s="204" t="str">
        <f t="shared" si="117"/>
        <v/>
      </c>
      <c r="AC152" s="204" t="str">
        <f t="shared" si="118"/>
        <v/>
      </c>
      <c r="AD152" s="205" t="str">
        <f t="shared" si="119"/>
        <v/>
      </c>
      <c r="AE152" s="205" t="str">
        <f t="shared" si="120"/>
        <v/>
      </c>
      <c r="AF152" s="205" t="str">
        <f t="shared" si="121"/>
        <v/>
      </c>
      <c r="AG152" s="205" t="str">
        <f t="shared" si="122"/>
        <v/>
      </c>
      <c r="AH152" s="206" t="str">
        <f t="shared" si="123"/>
        <v/>
      </c>
      <c r="AI152" s="207" t="str">
        <f t="shared" si="124"/>
        <v/>
      </c>
      <c r="AJ152" s="207" t="str">
        <f t="shared" si="125"/>
        <v/>
      </c>
      <c r="AK152" s="207" t="str">
        <f t="shared" si="126"/>
        <v/>
      </c>
      <c r="AL152" s="207" t="str">
        <f t="shared" si="127"/>
        <v/>
      </c>
      <c r="AM152" s="207" t="str">
        <f t="shared" si="128"/>
        <v/>
      </c>
      <c r="AN152" s="207" t="str">
        <f t="shared" si="129"/>
        <v/>
      </c>
      <c r="AO152" s="207" t="str">
        <f t="shared" si="130"/>
        <v/>
      </c>
      <c r="AP152" s="207" t="str">
        <f t="shared" si="131"/>
        <v/>
      </c>
      <c r="AQ152" s="207" t="str">
        <f t="shared" si="132"/>
        <v/>
      </c>
      <c r="AR152" s="207" t="str">
        <f t="shared" si="133"/>
        <v/>
      </c>
      <c r="AS152" s="207" t="str">
        <f t="shared" si="134"/>
        <v/>
      </c>
      <c r="AT152" s="207" t="str">
        <f t="shared" si="135"/>
        <v/>
      </c>
      <c r="AU152" s="207" t="str">
        <f t="shared" si="136"/>
        <v/>
      </c>
      <c r="AV152" s="207" t="str">
        <f t="shared" si="137"/>
        <v/>
      </c>
      <c r="AW152" s="207" t="str">
        <f t="shared" si="138"/>
        <v/>
      </c>
      <c r="AY152" s="160"/>
      <c r="AZ152" s="160"/>
      <c r="BA152" s="160"/>
      <c r="BB152" s="160"/>
      <c r="BC152" s="160"/>
      <c r="BD152" s="160"/>
      <c r="BE152" s="160"/>
      <c r="BF152" s="160"/>
      <c r="BG152" s="160"/>
      <c r="BH152" s="160"/>
      <c r="BI152" s="160"/>
      <c r="BJ152" s="160"/>
      <c r="BK152" s="160"/>
      <c r="BL152" s="160"/>
      <c r="BM152" s="160"/>
    </row>
    <row r="153" spans="1:65" s="43" customFormat="1" hidden="1" outlineLevel="1" x14ac:dyDescent="0.2">
      <c r="A153" s="194"/>
      <c r="B153" s="4"/>
      <c r="C153" s="3"/>
      <c r="D153" s="89">
        <f t="shared" si="139"/>
        <v>0</v>
      </c>
      <c r="E153" s="195"/>
      <c r="F153" s="195"/>
      <c r="G153" s="196"/>
      <c r="H153" s="197"/>
      <c r="I153" s="198"/>
      <c r="J153" s="197"/>
      <c r="K153" s="198"/>
      <c r="L153" s="199"/>
      <c r="M153" s="200"/>
      <c r="N153" s="197"/>
      <c r="O153" s="201"/>
      <c r="P153" s="202">
        <f t="shared" si="105"/>
        <v>0</v>
      </c>
      <c r="Q153" s="195">
        <f t="shared" si="106"/>
        <v>0</v>
      </c>
      <c r="R153" s="195">
        <f t="shared" si="107"/>
        <v>0</v>
      </c>
      <c r="S153" s="203" t="str">
        <f t="shared" si="108"/>
        <v>-</v>
      </c>
      <c r="T153" s="204" t="str">
        <f t="shared" si="109"/>
        <v/>
      </c>
      <c r="U153" s="204" t="str">
        <f t="shared" si="110"/>
        <v/>
      </c>
      <c r="V153" s="204" t="str">
        <f t="shared" si="111"/>
        <v/>
      </c>
      <c r="W153" s="204" t="str">
        <f t="shared" si="112"/>
        <v/>
      </c>
      <c r="X153" s="204" t="str">
        <f t="shared" si="113"/>
        <v/>
      </c>
      <c r="Y153" s="204" t="str">
        <f t="shared" si="114"/>
        <v/>
      </c>
      <c r="Z153" s="204" t="str">
        <f t="shared" si="115"/>
        <v/>
      </c>
      <c r="AA153" s="204" t="str">
        <f t="shared" si="116"/>
        <v/>
      </c>
      <c r="AB153" s="204" t="str">
        <f t="shared" si="117"/>
        <v/>
      </c>
      <c r="AC153" s="204" t="str">
        <f t="shared" si="118"/>
        <v/>
      </c>
      <c r="AD153" s="205" t="str">
        <f t="shared" si="119"/>
        <v/>
      </c>
      <c r="AE153" s="205" t="str">
        <f t="shared" si="120"/>
        <v/>
      </c>
      <c r="AF153" s="205" t="str">
        <f t="shared" si="121"/>
        <v/>
      </c>
      <c r="AG153" s="205" t="str">
        <f t="shared" si="122"/>
        <v/>
      </c>
      <c r="AH153" s="206" t="str">
        <f t="shared" si="123"/>
        <v/>
      </c>
      <c r="AI153" s="207" t="str">
        <f t="shared" si="124"/>
        <v/>
      </c>
      <c r="AJ153" s="207" t="str">
        <f t="shared" si="125"/>
        <v/>
      </c>
      <c r="AK153" s="207" t="str">
        <f t="shared" si="126"/>
        <v/>
      </c>
      <c r="AL153" s="207" t="str">
        <f t="shared" si="127"/>
        <v/>
      </c>
      <c r="AM153" s="207" t="str">
        <f t="shared" si="128"/>
        <v/>
      </c>
      <c r="AN153" s="207" t="str">
        <f t="shared" si="129"/>
        <v/>
      </c>
      <c r="AO153" s="207" t="str">
        <f t="shared" si="130"/>
        <v/>
      </c>
      <c r="AP153" s="207" t="str">
        <f t="shared" si="131"/>
        <v/>
      </c>
      <c r="AQ153" s="207" t="str">
        <f t="shared" si="132"/>
        <v/>
      </c>
      <c r="AR153" s="207" t="str">
        <f t="shared" si="133"/>
        <v/>
      </c>
      <c r="AS153" s="207" t="str">
        <f t="shared" si="134"/>
        <v/>
      </c>
      <c r="AT153" s="207" t="str">
        <f t="shared" si="135"/>
        <v/>
      </c>
      <c r="AU153" s="207" t="str">
        <f t="shared" si="136"/>
        <v/>
      </c>
      <c r="AV153" s="207" t="str">
        <f t="shared" si="137"/>
        <v/>
      </c>
      <c r="AW153" s="207" t="str">
        <f t="shared" si="138"/>
        <v/>
      </c>
      <c r="AY153" s="160"/>
      <c r="AZ153" s="160"/>
      <c r="BA153" s="160"/>
      <c r="BB153" s="160"/>
      <c r="BC153" s="160"/>
      <c r="BD153" s="160"/>
      <c r="BE153" s="160"/>
      <c r="BF153" s="160"/>
      <c r="BG153" s="160"/>
      <c r="BH153" s="160"/>
      <c r="BI153" s="160"/>
      <c r="BJ153" s="160"/>
      <c r="BK153" s="160"/>
      <c r="BL153" s="160"/>
      <c r="BM153" s="160"/>
    </row>
    <row r="154" spans="1:65" s="43" customFormat="1" hidden="1" outlineLevel="1" x14ac:dyDescent="0.2">
      <c r="A154" s="194"/>
      <c r="B154" s="4"/>
      <c r="C154" s="3"/>
      <c r="D154" s="89">
        <f t="shared" si="139"/>
        <v>0</v>
      </c>
      <c r="E154" s="195"/>
      <c r="F154" s="195"/>
      <c r="G154" s="196"/>
      <c r="H154" s="197"/>
      <c r="I154" s="198"/>
      <c r="J154" s="197"/>
      <c r="K154" s="198"/>
      <c r="L154" s="199"/>
      <c r="M154" s="200"/>
      <c r="N154" s="197"/>
      <c r="O154" s="201"/>
      <c r="P154" s="202">
        <f t="shared" si="105"/>
        <v>0</v>
      </c>
      <c r="Q154" s="195">
        <f t="shared" si="106"/>
        <v>0</v>
      </c>
      <c r="R154" s="195">
        <f t="shared" si="107"/>
        <v>0</v>
      </c>
      <c r="S154" s="203" t="str">
        <f t="shared" si="108"/>
        <v>-</v>
      </c>
      <c r="T154" s="204" t="str">
        <f t="shared" si="109"/>
        <v/>
      </c>
      <c r="U154" s="204" t="str">
        <f t="shared" si="110"/>
        <v/>
      </c>
      <c r="V154" s="204" t="str">
        <f t="shared" si="111"/>
        <v/>
      </c>
      <c r="W154" s="204" t="str">
        <f t="shared" si="112"/>
        <v/>
      </c>
      <c r="X154" s="204" t="str">
        <f t="shared" si="113"/>
        <v/>
      </c>
      <c r="Y154" s="204" t="str">
        <f t="shared" si="114"/>
        <v/>
      </c>
      <c r="Z154" s="204" t="str">
        <f t="shared" si="115"/>
        <v/>
      </c>
      <c r="AA154" s="204" t="str">
        <f t="shared" si="116"/>
        <v/>
      </c>
      <c r="AB154" s="204" t="str">
        <f t="shared" si="117"/>
        <v/>
      </c>
      <c r="AC154" s="204" t="str">
        <f t="shared" si="118"/>
        <v/>
      </c>
      <c r="AD154" s="205" t="str">
        <f t="shared" si="119"/>
        <v/>
      </c>
      <c r="AE154" s="205" t="str">
        <f t="shared" si="120"/>
        <v/>
      </c>
      <c r="AF154" s="205" t="str">
        <f t="shared" si="121"/>
        <v/>
      </c>
      <c r="AG154" s="205" t="str">
        <f t="shared" si="122"/>
        <v/>
      </c>
      <c r="AH154" s="206" t="str">
        <f t="shared" si="123"/>
        <v/>
      </c>
      <c r="AI154" s="207" t="str">
        <f t="shared" si="124"/>
        <v/>
      </c>
      <c r="AJ154" s="207" t="str">
        <f t="shared" si="125"/>
        <v/>
      </c>
      <c r="AK154" s="207" t="str">
        <f t="shared" si="126"/>
        <v/>
      </c>
      <c r="AL154" s="207" t="str">
        <f t="shared" si="127"/>
        <v/>
      </c>
      <c r="AM154" s="207" t="str">
        <f t="shared" si="128"/>
        <v/>
      </c>
      <c r="AN154" s="207" t="str">
        <f t="shared" si="129"/>
        <v/>
      </c>
      <c r="AO154" s="207" t="str">
        <f t="shared" si="130"/>
        <v/>
      </c>
      <c r="AP154" s="207" t="str">
        <f t="shared" si="131"/>
        <v/>
      </c>
      <c r="AQ154" s="207" t="str">
        <f t="shared" si="132"/>
        <v/>
      </c>
      <c r="AR154" s="207" t="str">
        <f t="shared" si="133"/>
        <v/>
      </c>
      <c r="AS154" s="207" t="str">
        <f t="shared" si="134"/>
        <v/>
      </c>
      <c r="AT154" s="207" t="str">
        <f t="shared" si="135"/>
        <v/>
      </c>
      <c r="AU154" s="207" t="str">
        <f t="shared" si="136"/>
        <v/>
      </c>
      <c r="AV154" s="207" t="str">
        <f t="shared" si="137"/>
        <v/>
      </c>
      <c r="AW154" s="207" t="str">
        <f t="shared" si="138"/>
        <v/>
      </c>
      <c r="AY154" s="160"/>
      <c r="AZ154" s="160"/>
      <c r="BA154" s="160"/>
      <c r="BB154" s="160"/>
      <c r="BC154" s="160"/>
      <c r="BD154" s="160"/>
      <c r="BE154" s="160"/>
      <c r="BF154" s="160"/>
      <c r="BG154" s="160"/>
      <c r="BH154" s="160"/>
      <c r="BI154" s="160"/>
      <c r="BJ154" s="160"/>
      <c r="BK154" s="160"/>
      <c r="BL154" s="160"/>
      <c r="BM154" s="160"/>
    </row>
    <row r="155" spans="1:65" s="43" customFormat="1" hidden="1" outlineLevel="1" x14ac:dyDescent="0.2">
      <c r="A155" s="194"/>
      <c r="B155" s="4"/>
      <c r="C155" s="3"/>
      <c r="D155" s="89">
        <f t="shared" si="139"/>
        <v>0</v>
      </c>
      <c r="E155" s="195"/>
      <c r="F155" s="195"/>
      <c r="G155" s="196"/>
      <c r="H155" s="197"/>
      <c r="I155" s="198"/>
      <c r="J155" s="197"/>
      <c r="K155" s="198"/>
      <c r="L155" s="199"/>
      <c r="M155" s="200"/>
      <c r="N155" s="197"/>
      <c r="O155" s="201"/>
      <c r="P155" s="202">
        <f t="shared" si="105"/>
        <v>0</v>
      </c>
      <c r="Q155" s="195">
        <f t="shared" si="106"/>
        <v>0</v>
      </c>
      <c r="R155" s="195">
        <f t="shared" si="107"/>
        <v>0</v>
      </c>
      <c r="S155" s="203" t="str">
        <f t="shared" si="108"/>
        <v>-</v>
      </c>
      <c r="T155" s="204" t="str">
        <f t="shared" si="109"/>
        <v/>
      </c>
      <c r="U155" s="204" t="str">
        <f t="shared" si="110"/>
        <v/>
      </c>
      <c r="V155" s="204" t="str">
        <f t="shared" si="111"/>
        <v/>
      </c>
      <c r="W155" s="204" t="str">
        <f t="shared" si="112"/>
        <v/>
      </c>
      <c r="X155" s="204" t="str">
        <f t="shared" si="113"/>
        <v/>
      </c>
      <c r="Y155" s="204" t="str">
        <f t="shared" si="114"/>
        <v/>
      </c>
      <c r="Z155" s="204" t="str">
        <f t="shared" si="115"/>
        <v/>
      </c>
      <c r="AA155" s="204" t="str">
        <f t="shared" si="116"/>
        <v/>
      </c>
      <c r="AB155" s="204" t="str">
        <f t="shared" si="117"/>
        <v/>
      </c>
      <c r="AC155" s="204" t="str">
        <f t="shared" si="118"/>
        <v/>
      </c>
      <c r="AD155" s="205" t="str">
        <f t="shared" si="119"/>
        <v/>
      </c>
      <c r="AE155" s="205" t="str">
        <f t="shared" si="120"/>
        <v/>
      </c>
      <c r="AF155" s="205" t="str">
        <f t="shared" si="121"/>
        <v/>
      </c>
      <c r="AG155" s="205" t="str">
        <f t="shared" si="122"/>
        <v/>
      </c>
      <c r="AH155" s="206" t="str">
        <f t="shared" si="123"/>
        <v/>
      </c>
      <c r="AI155" s="207" t="str">
        <f t="shared" si="124"/>
        <v/>
      </c>
      <c r="AJ155" s="207" t="str">
        <f t="shared" si="125"/>
        <v/>
      </c>
      <c r="AK155" s="207" t="str">
        <f t="shared" si="126"/>
        <v/>
      </c>
      <c r="AL155" s="207" t="str">
        <f t="shared" si="127"/>
        <v/>
      </c>
      <c r="AM155" s="207" t="str">
        <f t="shared" si="128"/>
        <v/>
      </c>
      <c r="AN155" s="207" t="str">
        <f t="shared" si="129"/>
        <v/>
      </c>
      <c r="AO155" s="207" t="str">
        <f t="shared" si="130"/>
        <v/>
      </c>
      <c r="AP155" s="207" t="str">
        <f t="shared" si="131"/>
        <v/>
      </c>
      <c r="AQ155" s="207" t="str">
        <f t="shared" si="132"/>
        <v/>
      </c>
      <c r="AR155" s="207" t="str">
        <f t="shared" si="133"/>
        <v/>
      </c>
      <c r="AS155" s="207" t="str">
        <f t="shared" si="134"/>
        <v/>
      </c>
      <c r="AT155" s="207" t="str">
        <f t="shared" si="135"/>
        <v/>
      </c>
      <c r="AU155" s="207" t="str">
        <f t="shared" si="136"/>
        <v/>
      </c>
      <c r="AV155" s="207" t="str">
        <f t="shared" si="137"/>
        <v/>
      </c>
      <c r="AW155" s="207" t="str">
        <f t="shared" si="138"/>
        <v/>
      </c>
      <c r="AY155" s="160"/>
      <c r="AZ155" s="160"/>
      <c r="BA155" s="160"/>
      <c r="BB155" s="160"/>
      <c r="BC155" s="160"/>
      <c r="BD155" s="160"/>
      <c r="BE155" s="160"/>
      <c r="BF155" s="160"/>
      <c r="BG155" s="160"/>
      <c r="BH155" s="160"/>
      <c r="BI155" s="160"/>
      <c r="BJ155" s="160"/>
      <c r="BK155" s="160"/>
      <c r="BL155" s="160"/>
      <c r="BM155" s="160"/>
    </row>
    <row r="156" spans="1:65" s="43" customFormat="1" hidden="1" outlineLevel="1" x14ac:dyDescent="0.2">
      <c r="A156" s="194"/>
      <c r="B156" s="4"/>
      <c r="C156" s="3"/>
      <c r="D156" s="89">
        <f t="shared" si="139"/>
        <v>0</v>
      </c>
      <c r="E156" s="195"/>
      <c r="F156" s="195"/>
      <c r="G156" s="196"/>
      <c r="H156" s="197"/>
      <c r="I156" s="198"/>
      <c r="J156" s="197"/>
      <c r="K156" s="198"/>
      <c r="L156" s="199"/>
      <c r="M156" s="200"/>
      <c r="N156" s="197"/>
      <c r="O156" s="201"/>
      <c r="P156" s="202">
        <f t="shared" si="105"/>
        <v>0</v>
      </c>
      <c r="Q156" s="195">
        <f t="shared" si="106"/>
        <v>0</v>
      </c>
      <c r="R156" s="195">
        <f t="shared" si="107"/>
        <v>0</v>
      </c>
      <c r="S156" s="203" t="str">
        <f t="shared" si="108"/>
        <v>-</v>
      </c>
      <c r="T156" s="204" t="str">
        <f t="shared" si="109"/>
        <v/>
      </c>
      <c r="U156" s="204" t="str">
        <f t="shared" si="110"/>
        <v/>
      </c>
      <c r="V156" s="204" t="str">
        <f t="shared" si="111"/>
        <v/>
      </c>
      <c r="W156" s="204" t="str">
        <f t="shared" si="112"/>
        <v/>
      </c>
      <c r="X156" s="204" t="str">
        <f t="shared" si="113"/>
        <v/>
      </c>
      <c r="Y156" s="204" t="str">
        <f t="shared" si="114"/>
        <v/>
      </c>
      <c r="Z156" s="204" t="str">
        <f t="shared" si="115"/>
        <v/>
      </c>
      <c r="AA156" s="204" t="str">
        <f t="shared" si="116"/>
        <v/>
      </c>
      <c r="AB156" s="204" t="str">
        <f t="shared" si="117"/>
        <v/>
      </c>
      <c r="AC156" s="204" t="str">
        <f t="shared" si="118"/>
        <v/>
      </c>
      <c r="AD156" s="205" t="str">
        <f t="shared" si="119"/>
        <v/>
      </c>
      <c r="AE156" s="205" t="str">
        <f t="shared" si="120"/>
        <v/>
      </c>
      <c r="AF156" s="205" t="str">
        <f t="shared" si="121"/>
        <v/>
      </c>
      <c r="AG156" s="205" t="str">
        <f t="shared" si="122"/>
        <v/>
      </c>
      <c r="AH156" s="206" t="str">
        <f t="shared" si="123"/>
        <v/>
      </c>
      <c r="AI156" s="207" t="str">
        <f t="shared" si="124"/>
        <v/>
      </c>
      <c r="AJ156" s="207" t="str">
        <f t="shared" si="125"/>
        <v/>
      </c>
      <c r="AK156" s="207" t="str">
        <f t="shared" si="126"/>
        <v/>
      </c>
      <c r="AL156" s="207" t="str">
        <f t="shared" si="127"/>
        <v/>
      </c>
      <c r="AM156" s="207" t="str">
        <f t="shared" si="128"/>
        <v/>
      </c>
      <c r="AN156" s="207" t="str">
        <f t="shared" si="129"/>
        <v/>
      </c>
      <c r="AO156" s="207" t="str">
        <f t="shared" si="130"/>
        <v/>
      </c>
      <c r="AP156" s="207" t="str">
        <f t="shared" si="131"/>
        <v/>
      </c>
      <c r="AQ156" s="207" t="str">
        <f t="shared" si="132"/>
        <v/>
      </c>
      <c r="AR156" s="207" t="str">
        <f t="shared" si="133"/>
        <v/>
      </c>
      <c r="AS156" s="207" t="str">
        <f t="shared" si="134"/>
        <v/>
      </c>
      <c r="AT156" s="207" t="str">
        <f t="shared" si="135"/>
        <v/>
      </c>
      <c r="AU156" s="207" t="str">
        <f t="shared" si="136"/>
        <v/>
      </c>
      <c r="AV156" s="207" t="str">
        <f t="shared" si="137"/>
        <v/>
      </c>
      <c r="AW156" s="207" t="str">
        <f t="shared" si="138"/>
        <v/>
      </c>
      <c r="AY156" s="160"/>
      <c r="AZ156" s="160"/>
      <c r="BA156" s="160"/>
      <c r="BB156" s="160"/>
      <c r="BC156" s="160"/>
      <c r="BD156" s="160"/>
      <c r="BE156" s="160"/>
      <c r="BF156" s="160"/>
      <c r="BG156" s="160"/>
      <c r="BH156" s="160"/>
      <c r="BI156" s="160"/>
      <c r="BJ156" s="160"/>
      <c r="BK156" s="160"/>
      <c r="BL156" s="160"/>
      <c r="BM156" s="160"/>
    </row>
    <row r="157" spans="1:65" s="43" customFormat="1" hidden="1" outlineLevel="1" x14ac:dyDescent="0.2">
      <c r="A157" s="194"/>
      <c r="B157" s="4"/>
      <c r="C157" s="3"/>
      <c r="D157" s="89">
        <f t="shared" si="139"/>
        <v>0</v>
      </c>
      <c r="E157" s="195"/>
      <c r="F157" s="195"/>
      <c r="G157" s="196"/>
      <c r="H157" s="197"/>
      <c r="I157" s="198"/>
      <c r="J157" s="197"/>
      <c r="K157" s="198"/>
      <c r="L157" s="199"/>
      <c r="M157" s="200"/>
      <c r="N157" s="197"/>
      <c r="O157" s="201"/>
      <c r="P157" s="202">
        <f t="shared" si="105"/>
        <v>0</v>
      </c>
      <c r="Q157" s="195">
        <f t="shared" si="106"/>
        <v>0</v>
      </c>
      <c r="R157" s="195">
        <f t="shared" si="107"/>
        <v>0</v>
      </c>
      <c r="S157" s="203" t="str">
        <f t="shared" si="108"/>
        <v>-</v>
      </c>
      <c r="T157" s="204" t="str">
        <f t="shared" si="109"/>
        <v/>
      </c>
      <c r="U157" s="204" t="str">
        <f t="shared" si="110"/>
        <v/>
      </c>
      <c r="V157" s="204" t="str">
        <f t="shared" si="111"/>
        <v/>
      </c>
      <c r="W157" s="204" t="str">
        <f t="shared" si="112"/>
        <v/>
      </c>
      <c r="X157" s="204" t="str">
        <f t="shared" si="113"/>
        <v/>
      </c>
      <c r="Y157" s="204" t="str">
        <f t="shared" si="114"/>
        <v/>
      </c>
      <c r="Z157" s="204" t="str">
        <f t="shared" si="115"/>
        <v/>
      </c>
      <c r="AA157" s="204" t="str">
        <f t="shared" si="116"/>
        <v/>
      </c>
      <c r="AB157" s="204" t="str">
        <f t="shared" si="117"/>
        <v/>
      </c>
      <c r="AC157" s="204" t="str">
        <f t="shared" si="118"/>
        <v/>
      </c>
      <c r="AD157" s="205" t="str">
        <f t="shared" si="119"/>
        <v/>
      </c>
      <c r="AE157" s="205" t="str">
        <f t="shared" si="120"/>
        <v/>
      </c>
      <c r="AF157" s="205" t="str">
        <f t="shared" si="121"/>
        <v/>
      </c>
      <c r="AG157" s="205" t="str">
        <f t="shared" si="122"/>
        <v/>
      </c>
      <c r="AH157" s="206" t="str">
        <f t="shared" si="123"/>
        <v/>
      </c>
      <c r="AI157" s="207" t="str">
        <f t="shared" si="124"/>
        <v/>
      </c>
      <c r="AJ157" s="207" t="str">
        <f t="shared" si="125"/>
        <v/>
      </c>
      <c r="AK157" s="207" t="str">
        <f t="shared" si="126"/>
        <v/>
      </c>
      <c r="AL157" s="207" t="str">
        <f t="shared" si="127"/>
        <v/>
      </c>
      <c r="AM157" s="207" t="str">
        <f t="shared" si="128"/>
        <v/>
      </c>
      <c r="AN157" s="207" t="str">
        <f t="shared" si="129"/>
        <v/>
      </c>
      <c r="AO157" s="207" t="str">
        <f t="shared" si="130"/>
        <v/>
      </c>
      <c r="AP157" s="207" t="str">
        <f t="shared" si="131"/>
        <v/>
      </c>
      <c r="AQ157" s="207" t="str">
        <f t="shared" si="132"/>
        <v/>
      </c>
      <c r="AR157" s="207" t="str">
        <f t="shared" si="133"/>
        <v/>
      </c>
      <c r="AS157" s="207" t="str">
        <f t="shared" si="134"/>
        <v/>
      </c>
      <c r="AT157" s="207" t="str">
        <f t="shared" si="135"/>
        <v/>
      </c>
      <c r="AU157" s="207" t="str">
        <f t="shared" si="136"/>
        <v/>
      </c>
      <c r="AV157" s="207" t="str">
        <f t="shared" si="137"/>
        <v/>
      </c>
      <c r="AW157" s="207" t="str">
        <f t="shared" si="138"/>
        <v/>
      </c>
      <c r="AY157" s="160"/>
      <c r="AZ157" s="160"/>
      <c r="BA157" s="160"/>
      <c r="BB157" s="160"/>
      <c r="BC157" s="160"/>
      <c r="BD157" s="160"/>
      <c r="BE157" s="160"/>
      <c r="BF157" s="160"/>
      <c r="BG157" s="160"/>
      <c r="BH157" s="160"/>
      <c r="BI157" s="160"/>
      <c r="BJ157" s="160"/>
      <c r="BK157" s="160"/>
      <c r="BL157" s="160"/>
      <c r="BM157" s="160"/>
    </row>
    <row r="158" spans="1:65" s="43" customFormat="1" hidden="1" outlineLevel="1" x14ac:dyDescent="0.2">
      <c r="A158" s="194"/>
      <c r="B158" s="4"/>
      <c r="C158" s="3"/>
      <c r="D158" s="89">
        <f t="shared" si="139"/>
        <v>0</v>
      </c>
      <c r="E158" s="195"/>
      <c r="F158" s="195"/>
      <c r="G158" s="196"/>
      <c r="H158" s="197"/>
      <c r="I158" s="198"/>
      <c r="J158" s="197"/>
      <c r="K158" s="198"/>
      <c r="L158" s="199"/>
      <c r="M158" s="200"/>
      <c r="N158" s="197"/>
      <c r="O158" s="201"/>
      <c r="P158" s="202">
        <f t="shared" si="105"/>
        <v>0</v>
      </c>
      <c r="Q158" s="195">
        <f t="shared" si="106"/>
        <v>0</v>
      </c>
      <c r="R158" s="195">
        <f t="shared" si="107"/>
        <v>0</v>
      </c>
      <c r="S158" s="203" t="str">
        <f t="shared" si="108"/>
        <v>-</v>
      </c>
      <c r="T158" s="204" t="str">
        <f t="shared" si="109"/>
        <v/>
      </c>
      <c r="U158" s="204" t="str">
        <f t="shared" si="110"/>
        <v/>
      </c>
      <c r="V158" s="204" t="str">
        <f t="shared" si="111"/>
        <v/>
      </c>
      <c r="W158" s="204" t="str">
        <f t="shared" si="112"/>
        <v/>
      </c>
      <c r="X158" s="204" t="str">
        <f t="shared" si="113"/>
        <v/>
      </c>
      <c r="Y158" s="204" t="str">
        <f t="shared" si="114"/>
        <v/>
      </c>
      <c r="Z158" s="204" t="str">
        <f t="shared" si="115"/>
        <v/>
      </c>
      <c r="AA158" s="204" t="str">
        <f t="shared" si="116"/>
        <v/>
      </c>
      <c r="AB158" s="204" t="str">
        <f t="shared" si="117"/>
        <v/>
      </c>
      <c r="AC158" s="204" t="str">
        <f t="shared" si="118"/>
        <v/>
      </c>
      <c r="AD158" s="205" t="str">
        <f t="shared" si="119"/>
        <v/>
      </c>
      <c r="AE158" s="205" t="str">
        <f t="shared" si="120"/>
        <v/>
      </c>
      <c r="AF158" s="205" t="str">
        <f t="shared" si="121"/>
        <v/>
      </c>
      <c r="AG158" s="205" t="str">
        <f t="shared" si="122"/>
        <v/>
      </c>
      <c r="AH158" s="206" t="str">
        <f t="shared" si="123"/>
        <v/>
      </c>
      <c r="AI158" s="207" t="str">
        <f t="shared" si="124"/>
        <v/>
      </c>
      <c r="AJ158" s="207" t="str">
        <f t="shared" si="125"/>
        <v/>
      </c>
      <c r="AK158" s="207" t="str">
        <f t="shared" si="126"/>
        <v/>
      </c>
      <c r="AL158" s="207" t="str">
        <f t="shared" si="127"/>
        <v/>
      </c>
      <c r="AM158" s="207" t="str">
        <f t="shared" si="128"/>
        <v/>
      </c>
      <c r="AN158" s="207" t="str">
        <f t="shared" si="129"/>
        <v/>
      </c>
      <c r="AO158" s="207" t="str">
        <f t="shared" si="130"/>
        <v/>
      </c>
      <c r="AP158" s="207" t="str">
        <f t="shared" si="131"/>
        <v/>
      </c>
      <c r="AQ158" s="207" t="str">
        <f t="shared" si="132"/>
        <v/>
      </c>
      <c r="AR158" s="207" t="str">
        <f t="shared" si="133"/>
        <v/>
      </c>
      <c r="AS158" s="207" t="str">
        <f t="shared" si="134"/>
        <v/>
      </c>
      <c r="AT158" s="207" t="str">
        <f t="shared" si="135"/>
        <v/>
      </c>
      <c r="AU158" s="207" t="str">
        <f t="shared" si="136"/>
        <v/>
      </c>
      <c r="AV158" s="207" t="str">
        <f t="shared" si="137"/>
        <v/>
      </c>
      <c r="AW158" s="207" t="str">
        <f t="shared" si="138"/>
        <v/>
      </c>
      <c r="AY158" s="160"/>
      <c r="AZ158" s="160"/>
      <c r="BA158" s="160"/>
      <c r="BB158" s="160"/>
      <c r="BC158" s="160"/>
      <c r="BD158" s="160"/>
      <c r="BE158" s="160"/>
      <c r="BF158" s="160"/>
      <c r="BG158" s="160"/>
      <c r="BH158" s="160"/>
      <c r="BI158" s="160"/>
      <c r="BJ158" s="160"/>
      <c r="BK158" s="160"/>
      <c r="BL158" s="160"/>
      <c r="BM158" s="160"/>
    </row>
    <row r="159" spans="1:65" s="43" customFormat="1" hidden="1" outlineLevel="1" x14ac:dyDescent="0.2">
      <c r="A159" s="194"/>
      <c r="B159" s="4"/>
      <c r="C159" s="3"/>
      <c r="D159" s="89">
        <f t="shared" si="139"/>
        <v>0</v>
      </c>
      <c r="E159" s="195"/>
      <c r="F159" s="195"/>
      <c r="G159" s="196"/>
      <c r="H159" s="197"/>
      <c r="I159" s="198"/>
      <c r="J159" s="197"/>
      <c r="K159" s="198"/>
      <c r="L159" s="199"/>
      <c r="M159" s="200"/>
      <c r="N159" s="197"/>
      <c r="O159" s="201"/>
      <c r="P159" s="202">
        <f t="shared" si="105"/>
        <v>0</v>
      </c>
      <c r="Q159" s="195">
        <f t="shared" si="106"/>
        <v>0</v>
      </c>
      <c r="R159" s="195">
        <f t="shared" si="107"/>
        <v>0</v>
      </c>
      <c r="S159" s="203" t="str">
        <f t="shared" si="108"/>
        <v>-</v>
      </c>
      <c r="T159" s="204" t="str">
        <f t="shared" si="109"/>
        <v/>
      </c>
      <c r="U159" s="204" t="str">
        <f t="shared" si="110"/>
        <v/>
      </c>
      <c r="V159" s="204" t="str">
        <f t="shared" si="111"/>
        <v/>
      </c>
      <c r="W159" s="204" t="str">
        <f t="shared" si="112"/>
        <v/>
      </c>
      <c r="X159" s="204" t="str">
        <f t="shared" si="113"/>
        <v/>
      </c>
      <c r="Y159" s="204" t="str">
        <f t="shared" si="114"/>
        <v/>
      </c>
      <c r="Z159" s="204" t="str">
        <f t="shared" si="115"/>
        <v/>
      </c>
      <c r="AA159" s="204" t="str">
        <f t="shared" si="116"/>
        <v/>
      </c>
      <c r="AB159" s="204" t="str">
        <f t="shared" si="117"/>
        <v/>
      </c>
      <c r="AC159" s="204" t="str">
        <f t="shared" si="118"/>
        <v/>
      </c>
      <c r="AD159" s="205" t="str">
        <f t="shared" si="119"/>
        <v/>
      </c>
      <c r="AE159" s="205" t="str">
        <f t="shared" si="120"/>
        <v/>
      </c>
      <c r="AF159" s="205" t="str">
        <f t="shared" si="121"/>
        <v/>
      </c>
      <c r="AG159" s="205" t="str">
        <f t="shared" si="122"/>
        <v/>
      </c>
      <c r="AH159" s="206" t="str">
        <f t="shared" si="123"/>
        <v/>
      </c>
      <c r="AI159" s="207" t="str">
        <f t="shared" si="124"/>
        <v/>
      </c>
      <c r="AJ159" s="207" t="str">
        <f t="shared" si="125"/>
        <v/>
      </c>
      <c r="AK159" s="207" t="str">
        <f t="shared" si="126"/>
        <v/>
      </c>
      <c r="AL159" s="207" t="str">
        <f t="shared" si="127"/>
        <v/>
      </c>
      <c r="AM159" s="207" t="str">
        <f t="shared" si="128"/>
        <v/>
      </c>
      <c r="AN159" s="207" t="str">
        <f t="shared" si="129"/>
        <v/>
      </c>
      <c r="AO159" s="207" t="str">
        <f t="shared" si="130"/>
        <v/>
      </c>
      <c r="AP159" s="207" t="str">
        <f t="shared" si="131"/>
        <v/>
      </c>
      <c r="AQ159" s="207" t="str">
        <f t="shared" si="132"/>
        <v/>
      </c>
      <c r="AR159" s="207" t="str">
        <f t="shared" si="133"/>
        <v/>
      </c>
      <c r="AS159" s="207" t="str">
        <f t="shared" si="134"/>
        <v/>
      </c>
      <c r="AT159" s="207" t="str">
        <f t="shared" si="135"/>
        <v/>
      </c>
      <c r="AU159" s="207" t="str">
        <f t="shared" si="136"/>
        <v/>
      </c>
      <c r="AV159" s="207" t="str">
        <f t="shared" si="137"/>
        <v/>
      </c>
      <c r="AW159" s="207" t="str">
        <f t="shared" si="138"/>
        <v/>
      </c>
      <c r="AY159" s="160"/>
      <c r="AZ159" s="160"/>
      <c r="BA159" s="160"/>
      <c r="BB159" s="160"/>
      <c r="BC159" s="160"/>
      <c r="BD159" s="160"/>
      <c r="BE159" s="160"/>
      <c r="BF159" s="160"/>
      <c r="BG159" s="160"/>
      <c r="BH159" s="160"/>
      <c r="BI159" s="160"/>
      <c r="BJ159" s="160"/>
      <c r="BK159" s="160"/>
      <c r="BL159" s="160"/>
      <c r="BM159" s="160"/>
    </row>
    <row r="160" spans="1:65" s="43" customFormat="1" hidden="1" outlineLevel="1" x14ac:dyDescent="0.2">
      <c r="A160" s="194"/>
      <c r="B160" s="4"/>
      <c r="C160" s="3"/>
      <c r="D160" s="89">
        <f t="shared" si="139"/>
        <v>0</v>
      </c>
      <c r="E160" s="195"/>
      <c r="F160" s="195"/>
      <c r="G160" s="196"/>
      <c r="H160" s="197"/>
      <c r="I160" s="198"/>
      <c r="J160" s="197"/>
      <c r="K160" s="198"/>
      <c r="L160" s="199"/>
      <c r="M160" s="200"/>
      <c r="N160" s="197"/>
      <c r="O160" s="201"/>
      <c r="P160" s="202">
        <f t="shared" si="105"/>
        <v>0</v>
      </c>
      <c r="Q160" s="195">
        <f t="shared" si="106"/>
        <v>0</v>
      </c>
      <c r="R160" s="195">
        <f t="shared" si="107"/>
        <v>0</v>
      </c>
      <c r="S160" s="203" t="str">
        <f t="shared" si="108"/>
        <v>-</v>
      </c>
      <c r="T160" s="204" t="str">
        <f t="shared" si="109"/>
        <v/>
      </c>
      <c r="U160" s="204" t="str">
        <f t="shared" si="110"/>
        <v/>
      </c>
      <c r="V160" s="204" t="str">
        <f t="shared" si="111"/>
        <v/>
      </c>
      <c r="W160" s="204" t="str">
        <f t="shared" si="112"/>
        <v/>
      </c>
      <c r="X160" s="204" t="str">
        <f t="shared" si="113"/>
        <v/>
      </c>
      <c r="Y160" s="204" t="str">
        <f t="shared" si="114"/>
        <v/>
      </c>
      <c r="Z160" s="204" t="str">
        <f t="shared" si="115"/>
        <v/>
      </c>
      <c r="AA160" s="204" t="str">
        <f t="shared" si="116"/>
        <v/>
      </c>
      <c r="AB160" s="204" t="str">
        <f t="shared" si="117"/>
        <v/>
      </c>
      <c r="AC160" s="204" t="str">
        <f t="shared" si="118"/>
        <v/>
      </c>
      <c r="AD160" s="205" t="str">
        <f t="shared" si="119"/>
        <v/>
      </c>
      <c r="AE160" s="205" t="str">
        <f t="shared" si="120"/>
        <v/>
      </c>
      <c r="AF160" s="205" t="str">
        <f t="shared" si="121"/>
        <v/>
      </c>
      <c r="AG160" s="205" t="str">
        <f t="shared" si="122"/>
        <v/>
      </c>
      <c r="AH160" s="206" t="str">
        <f t="shared" si="123"/>
        <v/>
      </c>
      <c r="AI160" s="207" t="str">
        <f t="shared" si="124"/>
        <v/>
      </c>
      <c r="AJ160" s="207" t="str">
        <f t="shared" si="125"/>
        <v/>
      </c>
      <c r="AK160" s="207" t="str">
        <f t="shared" si="126"/>
        <v/>
      </c>
      <c r="AL160" s="207" t="str">
        <f t="shared" si="127"/>
        <v/>
      </c>
      <c r="AM160" s="207" t="str">
        <f t="shared" si="128"/>
        <v/>
      </c>
      <c r="AN160" s="207" t="str">
        <f t="shared" si="129"/>
        <v/>
      </c>
      <c r="AO160" s="207" t="str">
        <f t="shared" si="130"/>
        <v/>
      </c>
      <c r="AP160" s="207" t="str">
        <f t="shared" si="131"/>
        <v/>
      </c>
      <c r="AQ160" s="207" t="str">
        <f t="shared" si="132"/>
        <v/>
      </c>
      <c r="AR160" s="207" t="str">
        <f t="shared" si="133"/>
        <v/>
      </c>
      <c r="AS160" s="207" t="str">
        <f t="shared" si="134"/>
        <v/>
      </c>
      <c r="AT160" s="207" t="str">
        <f t="shared" si="135"/>
        <v/>
      </c>
      <c r="AU160" s="207" t="str">
        <f t="shared" si="136"/>
        <v/>
      </c>
      <c r="AV160" s="207" t="str">
        <f t="shared" si="137"/>
        <v/>
      </c>
      <c r="AW160" s="207" t="str">
        <f t="shared" si="138"/>
        <v/>
      </c>
      <c r="AY160" s="160"/>
      <c r="AZ160" s="160"/>
      <c r="BA160" s="160"/>
      <c r="BB160" s="160"/>
      <c r="BC160" s="160"/>
      <c r="BD160" s="160"/>
      <c r="BE160" s="160"/>
      <c r="BF160" s="160"/>
      <c r="BG160" s="160"/>
      <c r="BH160" s="160"/>
      <c r="BI160" s="160"/>
      <c r="BJ160" s="160"/>
      <c r="BK160" s="160"/>
      <c r="BL160" s="160"/>
      <c r="BM160" s="160"/>
    </row>
    <row r="161" spans="1:65" s="43" customFormat="1" hidden="1" outlineLevel="1" x14ac:dyDescent="0.2">
      <c r="A161" s="194"/>
      <c r="B161" s="4"/>
      <c r="C161" s="3"/>
      <c r="D161" s="89">
        <f t="shared" si="139"/>
        <v>0</v>
      </c>
      <c r="E161" s="195"/>
      <c r="F161" s="195"/>
      <c r="G161" s="196"/>
      <c r="H161" s="197"/>
      <c r="I161" s="198"/>
      <c r="J161" s="197"/>
      <c r="K161" s="198"/>
      <c r="L161" s="199"/>
      <c r="M161" s="200"/>
      <c r="N161" s="197"/>
      <c r="O161" s="201"/>
      <c r="P161" s="202">
        <f t="shared" si="105"/>
        <v>0</v>
      </c>
      <c r="Q161" s="195">
        <f t="shared" si="106"/>
        <v>0</v>
      </c>
      <c r="R161" s="195">
        <f t="shared" si="107"/>
        <v>0</v>
      </c>
      <c r="S161" s="203" t="str">
        <f t="shared" si="108"/>
        <v>-</v>
      </c>
      <c r="T161" s="204" t="str">
        <f t="shared" si="109"/>
        <v/>
      </c>
      <c r="U161" s="204" t="str">
        <f t="shared" si="110"/>
        <v/>
      </c>
      <c r="V161" s="204" t="str">
        <f t="shared" si="111"/>
        <v/>
      </c>
      <c r="W161" s="204" t="str">
        <f t="shared" si="112"/>
        <v/>
      </c>
      <c r="X161" s="204" t="str">
        <f t="shared" si="113"/>
        <v/>
      </c>
      <c r="Y161" s="204" t="str">
        <f t="shared" si="114"/>
        <v/>
      </c>
      <c r="Z161" s="204" t="str">
        <f t="shared" si="115"/>
        <v/>
      </c>
      <c r="AA161" s="204" t="str">
        <f t="shared" si="116"/>
        <v/>
      </c>
      <c r="AB161" s="204" t="str">
        <f t="shared" si="117"/>
        <v/>
      </c>
      <c r="AC161" s="204" t="str">
        <f t="shared" si="118"/>
        <v/>
      </c>
      <c r="AD161" s="205" t="str">
        <f t="shared" si="119"/>
        <v/>
      </c>
      <c r="AE161" s="205" t="str">
        <f t="shared" si="120"/>
        <v/>
      </c>
      <c r="AF161" s="205" t="str">
        <f t="shared" si="121"/>
        <v/>
      </c>
      <c r="AG161" s="205" t="str">
        <f t="shared" si="122"/>
        <v/>
      </c>
      <c r="AH161" s="206" t="str">
        <f t="shared" si="123"/>
        <v/>
      </c>
      <c r="AI161" s="207" t="str">
        <f t="shared" si="124"/>
        <v/>
      </c>
      <c r="AJ161" s="207" t="str">
        <f t="shared" si="125"/>
        <v/>
      </c>
      <c r="AK161" s="207" t="str">
        <f t="shared" si="126"/>
        <v/>
      </c>
      <c r="AL161" s="207" t="str">
        <f t="shared" si="127"/>
        <v/>
      </c>
      <c r="AM161" s="207" t="str">
        <f t="shared" si="128"/>
        <v/>
      </c>
      <c r="AN161" s="207" t="str">
        <f t="shared" si="129"/>
        <v/>
      </c>
      <c r="AO161" s="207" t="str">
        <f t="shared" si="130"/>
        <v/>
      </c>
      <c r="AP161" s="207" t="str">
        <f t="shared" si="131"/>
        <v/>
      </c>
      <c r="AQ161" s="207" t="str">
        <f t="shared" si="132"/>
        <v/>
      </c>
      <c r="AR161" s="207" t="str">
        <f t="shared" si="133"/>
        <v/>
      </c>
      <c r="AS161" s="207" t="str">
        <f t="shared" si="134"/>
        <v/>
      </c>
      <c r="AT161" s="207" t="str">
        <f t="shared" si="135"/>
        <v/>
      </c>
      <c r="AU161" s="207" t="str">
        <f t="shared" si="136"/>
        <v/>
      </c>
      <c r="AV161" s="207" t="str">
        <f t="shared" si="137"/>
        <v/>
      </c>
      <c r="AW161" s="207" t="str">
        <f t="shared" si="138"/>
        <v/>
      </c>
      <c r="AY161" s="160"/>
      <c r="AZ161" s="160"/>
      <c r="BA161" s="160"/>
      <c r="BB161" s="160"/>
      <c r="BC161" s="160"/>
      <c r="BD161" s="160"/>
      <c r="BE161" s="160"/>
      <c r="BF161" s="160"/>
      <c r="BG161" s="160"/>
      <c r="BH161" s="160"/>
      <c r="BI161" s="160"/>
      <c r="BJ161" s="160"/>
      <c r="BK161" s="160"/>
      <c r="BL161" s="160"/>
      <c r="BM161" s="160"/>
    </row>
    <row r="162" spans="1:65" s="43" customFormat="1" hidden="1" outlineLevel="1" x14ac:dyDescent="0.2">
      <c r="A162" s="194"/>
      <c r="B162" s="4"/>
      <c r="C162" s="3"/>
      <c r="D162" s="89">
        <f t="shared" si="139"/>
        <v>0</v>
      </c>
      <c r="E162" s="195"/>
      <c r="F162" s="195"/>
      <c r="G162" s="196"/>
      <c r="H162" s="197"/>
      <c r="I162" s="198"/>
      <c r="J162" s="197"/>
      <c r="K162" s="198"/>
      <c r="L162" s="199"/>
      <c r="M162" s="200"/>
      <c r="N162" s="197"/>
      <c r="O162" s="201"/>
      <c r="P162" s="202">
        <f t="shared" si="105"/>
        <v>0</v>
      </c>
      <c r="Q162" s="195">
        <f t="shared" si="106"/>
        <v>0</v>
      </c>
      <c r="R162" s="195">
        <f t="shared" si="107"/>
        <v>0</v>
      </c>
      <c r="S162" s="203" t="str">
        <f t="shared" si="108"/>
        <v>-</v>
      </c>
      <c r="T162" s="204" t="str">
        <f t="shared" si="109"/>
        <v/>
      </c>
      <c r="U162" s="204" t="str">
        <f t="shared" si="110"/>
        <v/>
      </c>
      <c r="V162" s="204" t="str">
        <f t="shared" si="111"/>
        <v/>
      </c>
      <c r="W162" s="204" t="str">
        <f t="shared" si="112"/>
        <v/>
      </c>
      <c r="X162" s="204" t="str">
        <f t="shared" si="113"/>
        <v/>
      </c>
      <c r="Y162" s="204" t="str">
        <f t="shared" si="114"/>
        <v/>
      </c>
      <c r="Z162" s="204" t="str">
        <f t="shared" si="115"/>
        <v/>
      </c>
      <c r="AA162" s="204" t="str">
        <f t="shared" si="116"/>
        <v/>
      </c>
      <c r="AB162" s="204" t="str">
        <f t="shared" si="117"/>
        <v/>
      </c>
      <c r="AC162" s="204" t="str">
        <f t="shared" si="118"/>
        <v/>
      </c>
      <c r="AD162" s="205" t="str">
        <f t="shared" si="119"/>
        <v/>
      </c>
      <c r="AE162" s="205" t="str">
        <f t="shared" si="120"/>
        <v/>
      </c>
      <c r="AF162" s="205" t="str">
        <f t="shared" si="121"/>
        <v/>
      </c>
      <c r="AG162" s="205" t="str">
        <f t="shared" si="122"/>
        <v/>
      </c>
      <c r="AH162" s="206" t="str">
        <f t="shared" si="123"/>
        <v/>
      </c>
      <c r="AI162" s="207" t="str">
        <f t="shared" si="124"/>
        <v/>
      </c>
      <c r="AJ162" s="207" t="str">
        <f t="shared" si="125"/>
        <v/>
      </c>
      <c r="AK162" s="207" t="str">
        <f t="shared" si="126"/>
        <v/>
      </c>
      <c r="AL162" s="207" t="str">
        <f t="shared" si="127"/>
        <v/>
      </c>
      <c r="AM162" s="207" t="str">
        <f t="shared" si="128"/>
        <v/>
      </c>
      <c r="AN162" s="207" t="str">
        <f t="shared" si="129"/>
        <v/>
      </c>
      <c r="AO162" s="207" t="str">
        <f t="shared" si="130"/>
        <v/>
      </c>
      <c r="AP162" s="207" t="str">
        <f t="shared" si="131"/>
        <v/>
      </c>
      <c r="AQ162" s="207" t="str">
        <f t="shared" si="132"/>
        <v/>
      </c>
      <c r="AR162" s="207" t="str">
        <f t="shared" si="133"/>
        <v/>
      </c>
      <c r="AS162" s="207" t="str">
        <f t="shared" si="134"/>
        <v/>
      </c>
      <c r="AT162" s="207" t="str">
        <f t="shared" si="135"/>
        <v/>
      </c>
      <c r="AU162" s="207" t="str">
        <f t="shared" si="136"/>
        <v/>
      </c>
      <c r="AV162" s="207" t="str">
        <f t="shared" si="137"/>
        <v/>
      </c>
      <c r="AW162" s="207" t="str">
        <f t="shared" si="138"/>
        <v/>
      </c>
      <c r="AY162" s="160"/>
      <c r="AZ162" s="160"/>
      <c r="BA162" s="160"/>
      <c r="BB162" s="160"/>
      <c r="BC162" s="160"/>
      <c r="BD162" s="160"/>
      <c r="BE162" s="160"/>
      <c r="BF162" s="160"/>
      <c r="BG162" s="160"/>
      <c r="BH162" s="160"/>
      <c r="BI162" s="160"/>
      <c r="BJ162" s="160"/>
      <c r="BK162" s="160"/>
      <c r="BL162" s="160"/>
      <c r="BM162" s="160"/>
    </row>
    <row r="163" spans="1:65" s="43" customFormat="1" hidden="1" outlineLevel="1" x14ac:dyDescent="0.2">
      <c r="A163" s="194"/>
      <c r="B163" s="4"/>
      <c r="C163" s="3"/>
      <c r="D163" s="89">
        <f t="shared" si="139"/>
        <v>0</v>
      </c>
      <c r="E163" s="195"/>
      <c r="F163" s="195"/>
      <c r="G163" s="196"/>
      <c r="H163" s="197"/>
      <c r="I163" s="198"/>
      <c r="J163" s="197"/>
      <c r="K163" s="198"/>
      <c r="L163" s="199"/>
      <c r="M163" s="200"/>
      <c r="N163" s="197"/>
      <c r="O163" s="201"/>
      <c r="P163" s="202">
        <f t="shared" si="105"/>
        <v>0</v>
      </c>
      <c r="Q163" s="195">
        <f t="shared" si="106"/>
        <v>0</v>
      </c>
      <c r="R163" s="195">
        <f t="shared" si="107"/>
        <v>0</v>
      </c>
      <c r="S163" s="203" t="str">
        <f t="shared" si="108"/>
        <v>-</v>
      </c>
      <c r="T163" s="204" t="str">
        <f t="shared" si="109"/>
        <v/>
      </c>
      <c r="U163" s="204" t="str">
        <f t="shared" si="110"/>
        <v/>
      </c>
      <c r="V163" s="204" t="str">
        <f t="shared" si="111"/>
        <v/>
      </c>
      <c r="W163" s="204" t="str">
        <f t="shared" si="112"/>
        <v/>
      </c>
      <c r="X163" s="204" t="str">
        <f t="shared" si="113"/>
        <v/>
      </c>
      <c r="Y163" s="204" t="str">
        <f t="shared" si="114"/>
        <v/>
      </c>
      <c r="Z163" s="204" t="str">
        <f t="shared" si="115"/>
        <v/>
      </c>
      <c r="AA163" s="204" t="str">
        <f t="shared" si="116"/>
        <v/>
      </c>
      <c r="AB163" s="204" t="str">
        <f t="shared" si="117"/>
        <v/>
      </c>
      <c r="AC163" s="204" t="str">
        <f t="shared" si="118"/>
        <v/>
      </c>
      <c r="AD163" s="205" t="str">
        <f t="shared" si="119"/>
        <v/>
      </c>
      <c r="AE163" s="205" t="str">
        <f t="shared" si="120"/>
        <v/>
      </c>
      <c r="AF163" s="205" t="str">
        <f t="shared" si="121"/>
        <v/>
      </c>
      <c r="AG163" s="205" t="str">
        <f t="shared" si="122"/>
        <v/>
      </c>
      <c r="AH163" s="206" t="str">
        <f t="shared" si="123"/>
        <v/>
      </c>
      <c r="AI163" s="207" t="str">
        <f t="shared" si="124"/>
        <v/>
      </c>
      <c r="AJ163" s="207" t="str">
        <f t="shared" si="125"/>
        <v/>
      </c>
      <c r="AK163" s="207" t="str">
        <f t="shared" si="126"/>
        <v/>
      </c>
      <c r="AL163" s="207" t="str">
        <f t="shared" si="127"/>
        <v/>
      </c>
      <c r="AM163" s="207" t="str">
        <f t="shared" si="128"/>
        <v/>
      </c>
      <c r="AN163" s="207" t="str">
        <f t="shared" si="129"/>
        <v/>
      </c>
      <c r="AO163" s="207" t="str">
        <f t="shared" si="130"/>
        <v/>
      </c>
      <c r="AP163" s="207" t="str">
        <f t="shared" si="131"/>
        <v/>
      </c>
      <c r="AQ163" s="207" t="str">
        <f t="shared" si="132"/>
        <v/>
      </c>
      <c r="AR163" s="207" t="str">
        <f t="shared" si="133"/>
        <v/>
      </c>
      <c r="AS163" s="207" t="str">
        <f t="shared" si="134"/>
        <v/>
      </c>
      <c r="AT163" s="207" t="str">
        <f t="shared" si="135"/>
        <v/>
      </c>
      <c r="AU163" s="207" t="str">
        <f t="shared" si="136"/>
        <v/>
      </c>
      <c r="AV163" s="207" t="str">
        <f t="shared" si="137"/>
        <v/>
      </c>
      <c r="AW163" s="207" t="str">
        <f t="shared" si="138"/>
        <v/>
      </c>
      <c r="AY163" s="160"/>
      <c r="AZ163" s="160"/>
      <c r="BA163" s="160"/>
      <c r="BB163" s="160"/>
      <c r="BC163" s="160"/>
      <c r="BD163" s="160"/>
      <c r="BE163" s="160"/>
      <c r="BF163" s="160"/>
      <c r="BG163" s="160"/>
      <c r="BH163" s="160"/>
      <c r="BI163" s="160"/>
      <c r="BJ163" s="160"/>
      <c r="BK163" s="160"/>
      <c r="BL163" s="160"/>
      <c r="BM163" s="160"/>
    </row>
    <row r="164" spans="1:65" s="43" customFormat="1" hidden="1" outlineLevel="1" x14ac:dyDescent="0.2">
      <c r="A164" s="194"/>
      <c r="B164" s="4"/>
      <c r="C164" s="3"/>
      <c r="D164" s="89">
        <f t="shared" si="139"/>
        <v>0</v>
      </c>
      <c r="E164" s="195"/>
      <c r="F164" s="195"/>
      <c r="G164" s="196"/>
      <c r="H164" s="197"/>
      <c r="I164" s="198"/>
      <c r="J164" s="197"/>
      <c r="K164" s="198"/>
      <c r="L164" s="199"/>
      <c r="M164" s="200"/>
      <c r="N164" s="197"/>
      <c r="O164" s="201"/>
      <c r="P164" s="202">
        <f t="shared" si="105"/>
        <v>0</v>
      </c>
      <c r="Q164" s="195">
        <f t="shared" si="106"/>
        <v>0</v>
      </c>
      <c r="R164" s="195">
        <f t="shared" si="107"/>
        <v>0</v>
      </c>
      <c r="S164" s="203" t="str">
        <f t="shared" si="108"/>
        <v>-</v>
      </c>
      <c r="T164" s="204" t="str">
        <f t="shared" si="109"/>
        <v/>
      </c>
      <c r="U164" s="204" t="str">
        <f t="shared" si="110"/>
        <v/>
      </c>
      <c r="V164" s="204" t="str">
        <f t="shared" si="111"/>
        <v/>
      </c>
      <c r="W164" s="204" t="str">
        <f t="shared" si="112"/>
        <v/>
      </c>
      <c r="X164" s="204" t="str">
        <f t="shared" si="113"/>
        <v/>
      </c>
      <c r="Y164" s="204" t="str">
        <f t="shared" si="114"/>
        <v/>
      </c>
      <c r="Z164" s="204" t="str">
        <f t="shared" si="115"/>
        <v/>
      </c>
      <c r="AA164" s="204" t="str">
        <f t="shared" si="116"/>
        <v/>
      </c>
      <c r="AB164" s="204" t="str">
        <f t="shared" si="117"/>
        <v/>
      </c>
      <c r="AC164" s="204" t="str">
        <f t="shared" si="118"/>
        <v/>
      </c>
      <c r="AD164" s="205" t="str">
        <f t="shared" si="119"/>
        <v/>
      </c>
      <c r="AE164" s="205" t="str">
        <f t="shared" si="120"/>
        <v/>
      </c>
      <c r="AF164" s="205" t="str">
        <f t="shared" si="121"/>
        <v/>
      </c>
      <c r="AG164" s="205" t="str">
        <f t="shared" si="122"/>
        <v/>
      </c>
      <c r="AH164" s="206" t="str">
        <f t="shared" si="123"/>
        <v/>
      </c>
      <c r="AI164" s="207" t="str">
        <f t="shared" si="124"/>
        <v/>
      </c>
      <c r="AJ164" s="207" t="str">
        <f t="shared" si="125"/>
        <v/>
      </c>
      <c r="AK164" s="207" t="str">
        <f t="shared" si="126"/>
        <v/>
      </c>
      <c r="AL164" s="207" t="str">
        <f t="shared" si="127"/>
        <v/>
      </c>
      <c r="AM164" s="207" t="str">
        <f t="shared" si="128"/>
        <v/>
      </c>
      <c r="AN164" s="207" t="str">
        <f t="shared" si="129"/>
        <v/>
      </c>
      <c r="AO164" s="207" t="str">
        <f t="shared" si="130"/>
        <v/>
      </c>
      <c r="AP164" s="207" t="str">
        <f t="shared" si="131"/>
        <v/>
      </c>
      <c r="AQ164" s="207" t="str">
        <f t="shared" si="132"/>
        <v/>
      </c>
      <c r="AR164" s="207" t="str">
        <f t="shared" si="133"/>
        <v/>
      </c>
      <c r="AS164" s="207" t="str">
        <f t="shared" si="134"/>
        <v/>
      </c>
      <c r="AT164" s="207" t="str">
        <f t="shared" si="135"/>
        <v/>
      </c>
      <c r="AU164" s="207" t="str">
        <f t="shared" si="136"/>
        <v/>
      </c>
      <c r="AV164" s="207" t="str">
        <f t="shared" si="137"/>
        <v/>
      </c>
      <c r="AW164" s="207" t="str">
        <f t="shared" si="138"/>
        <v/>
      </c>
      <c r="AY164" s="160"/>
      <c r="AZ164" s="160"/>
      <c r="BA164" s="160"/>
      <c r="BB164" s="160"/>
      <c r="BC164" s="160"/>
      <c r="BD164" s="160"/>
      <c r="BE164" s="160"/>
      <c r="BF164" s="160"/>
      <c r="BG164" s="160"/>
      <c r="BH164" s="160"/>
      <c r="BI164" s="160"/>
      <c r="BJ164" s="160"/>
      <c r="BK164" s="160"/>
      <c r="BL164" s="160"/>
      <c r="BM164" s="160"/>
    </row>
    <row r="165" spans="1:65" s="43" customFormat="1" hidden="1" outlineLevel="1" x14ac:dyDescent="0.2">
      <c r="A165" s="194"/>
      <c r="B165" s="4"/>
      <c r="C165" s="3"/>
      <c r="D165" s="89">
        <f t="shared" si="139"/>
        <v>0</v>
      </c>
      <c r="E165" s="195"/>
      <c r="F165" s="195"/>
      <c r="G165" s="196"/>
      <c r="H165" s="197"/>
      <c r="I165" s="198"/>
      <c r="J165" s="197"/>
      <c r="K165" s="198"/>
      <c r="L165" s="199"/>
      <c r="M165" s="200"/>
      <c r="N165" s="197"/>
      <c r="O165" s="201"/>
      <c r="P165" s="202">
        <f t="shared" ref="P165:P192" si="140">H165+I165</f>
        <v>0</v>
      </c>
      <c r="Q165" s="195">
        <f t="shared" ref="Q165:Q192" si="141">K165+J165</f>
        <v>0</v>
      </c>
      <c r="R165" s="195">
        <f t="shared" ref="R165:R192" si="142">M165+L165</f>
        <v>0</v>
      </c>
      <c r="S165" s="203" t="str">
        <f t="shared" ref="S165:S192" si="143">"-"</f>
        <v>-</v>
      </c>
      <c r="T165" s="204" t="str">
        <f t="shared" ref="T165:T192" si="144">IF($C165=T$307,$D165,"")</f>
        <v/>
      </c>
      <c r="U165" s="204" t="str">
        <f t="shared" ref="U165:U192" si="145">IF($C165=U$307,$D165,"")</f>
        <v/>
      </c>
      <c r="V165" s="204" t="str">
        <f t="shared" ref="V165:V192" si="146">IF($C165=V$307,$D165,"")</f>
        <v/>
      </c>
      <c r="W165" s="204" t="str">
        <f t="shared" ref="W165:W192" si="147">IF($C165=W$307,$D165,"")</f>
        <v/>
      </c>
      <c r="X165" s="204" t="str">
        <f t="shared" ref="X165:X192" si="148">IF($C165=X$307,$D165,"")</f>
        <v/>
      </c>
      <c r="Y165" s="204" t="str">
        <f t="shared" ref="Y165:Y192" si="149">IF($C165=Y$307,$D165,"")</f>
        <v/>
      </c>
      <c r="Z165" s="204" t="str">
        <f t="shared" ref="Z165:Z192" si="150">IF($C165=Z$307,$D165,"")</f>
        <v/>
      </c>
      <c r="AA165" s="204" t="str">
        <f t="shared" ref="AA165:AA192" si="151">IF($C165=AA$307,$D165,"")</f>
        <v/>
      </c>
      <c r="AB165" s="204" t="str">
        <f t="shared" ref="AB165:AB192" si="152">IF($C165=AB$307,$D165,"")</f>
        <v/>
      </c>
      <c r="AC165" s="204" t="str">
        <f t="shared" ref="AC165:AC192" si="153">IF($C165=AC$307,$D165,"")</f>
        <v/>
      </c>
      <c r="AD165" s="205" t="str">
        <f t="shared" ref="AD165:AD192" si="154">IF($C165=AD$307,$D165,"")</f>
        <v/>
      </c>
      <c r="AE165" s="205" t="str">
        <f t="shared" ref="AE165:AE192" si="155">IF($C165=AE$307,$D165,"")</f>
        <v/>
      </c>
      <c r="AF165" s="205" t="str">
        <f t="shared" ref="AF165:AF192" si="156">IF($C165=AF$307,$D165,"")</f>
        <v/>
      </c>
      <c r="AG165" s="205" t="str">
        <f t="shared" ref="AG165:AG192" si="157">IF($C165=AG$307,$D165,"")</f>
        <v/>
      </c>
      <c r="AH165" s="206" t="str">
        <f t="shared" ref="AH165:AH192" si="158">IF($C165=AH$307,$D165,"")</f>
        <v/>
      </c>
      <c r="AI165" s="207" t="str">
        <f t="shared" ref="AI165:AI192" si="159">IF($C165=AI$307,$D165,"")</f>
        <v/>
      </c>
      <c r="AJ165" s="207" t="str">
        <f t="shared" ref="AJ165:AJ192" si="160">IF($C165=AJ$307,$D165,"")</f>
        <v/>
      </c>
      <c r="AK165" s="207" t="str">
        <f t="shared" ref="AK165:AK192" si="161">IF($C165=AK$307,$D165,"")</f>
        <v/>
      </c>
      <c r="AL165" s="207" t="str">
        <f t="shared" ref="AL165:AL192" si="162">IF($C165=AL$307,$D165,"")</f>
        <v/>
      </c>
      <c r="AM165" s="207" t="str">
        <f t="shared" ref="AM165:AM192" si="163">IF($C165=AM$307,$D165,"")</f>
        <v/>
      </c>
      <c r="AN165" s="207" t="str">
        <f t="shared" ref="AN165:AN192" si="164">IF($C165=AN$307,$D165,"")</f>
        <v/>
      </c>
      <c r="AO165" s="207" t="str">
        <f t="shared" ref="AO165:AO192" si="165">IF($C165=AO$307,$D165,"")</f>
        <v/>
      </c>
      <c r="AP165" s="207" t="str">
        <f t="shared" ref="AP165:AP192" si="166">IF($C165=AP$307,$D165,"")</f>
        <v/>
      </c>
      <c r="AQ165" s="207" t="str">
        <f t="shared" ref="AQ165:AQ192" si="167">IF($C165=AQ$307,$D165,"")</f>
        <v/>
      </c>
      <c r="AR165" s="207" t="str">
        <f t="shared" ref="AR165:AR192" si="168">IF($C165=AR$307,$D165,"")</f>
        <v/>
      </c>
      <c r="AS165" s="207" t="str">
        <f t="shared" ref="AS165:AS192" si="169">IF($C165=AS$307,$D165,"")</f>
        <v/>
      </c>
      <c r="AT165" s="207" t="str">
        <f t="shared" ref="AT165:AT192" si="170">IF($C165=AT$307,$D165,"")</f>
        <v/>
      </c>
      <c r="AU165" s="207" t="str">
        <f t="shared" ref="AU165:AU192" si="171">IF($C165=AU$307,$D165,"")</f>
        <v/>
      </c>
      <c r="AV165" s="207" t="str">
        <f t="shared" ref="AV165:AV192" si="172">IF($C165=AV$307,$D165,"")</f>
        <v/>
      </c>
      <c r="AW165" s="207" t="str">
        <f t="shared" ref="AW165:AW192" si="173">IF($C165=AW$307,$D165,"")</f>
        <v/>
      </c>
      <c r="AY165" s="160"/>
      <c r="AZ165" s="160"/>
      <c r="BA165" s="160"/>
      <c r="BB165" s="160"/>
      <c r="BC165" s="160"/>
      <c r="BD165" s="160"/>
      <c r="BE165" s="160"/>
      <c r="BF165" s="160"/>
      <c r="BG165" s="160"/>
      <c r="BH165" s="160"/>
      <c r="BI165" s="160"/>
      <c r="BJ165" s="160"/>
      <c r="BK165" s="160"/>
      <c r="BL165" s="160"/>
      <c r="BM165" s="160"/>
    </row>
    <row r="166" spans="1:65" s="43" customFormat="1" hidden="1" outlineLevel="1" x14ac:dyDescent="0.2">
      <c r="A166" s="194"/>
      <c r="B166" s="4"/>
      <c r="C166" s="3"/>
      <c r="D166" s="89">
        <f t="shared" si="139"/>
        <v>0</v>
      </c>
      <c r="E166" s="195"/>
      <c r="F166" s="195"/>
      <c r="G166" s="196"/>
      <c r="H166" s="197"/>
      <c r="I166" s="198"/>
      <c r="J166" s="197"/>
      <c r="K166" s="198"/>
      <c r="L166" s="199"/>
      <c r="M166" s="200"/>
      <c r="N166" s="197"/>
      <c r="O166" s="201"/>
      <c r="P166" s="202">
        <f t="shared" si="140"/>
        <v>0</v>
      </c>
      <c r="Q166" s="195">
        <f t="shared" si="141"/>
        <v>0</v>
      </c>
      <c r="R166" s="195">
        <f t="shared" si="142"/>
        <v>0</v>
      </c>
      <c r="S166" s="203" t="str">
        <f t="shared" si="143"/>
        <v>-</v>
      </c>
      <c r="T166" s="204" t="str">
        <f t="shared" si="144"/>
        <v/>
      </c>
      <c r="U166" s="204" t="str">
        <f t="shared" si="145"/>
        <v/>
      </c>
      <c r="V166" s="204" t="str">
        <f t="shared" si="146"/>
        <v/>
      </c>
      <c r="W166" s="204" t="str">
        <f t="shared" si="147"/>
        <v/>
      </c>
      <c r="X166" s="204" t="str">
        <f t="shared" si="148"/>
        <v/>
      </c>
      <c r="Y166" s="204" t="str">
        <f t="shared" si="149"/>
        <v/>
      </c>
      <c r="Z166" s="204" t="str">
        <f t="shared" si="150"/>
        <v/>
      </c>
      <c r="AA166" s="204" t="str">
        <f t="shared" si="151"/>
        <v/>
      </c>
      <c r="AB166" s="204" t="str">
        <f t="shared" si="152"/>
        <v/>
      </c>
      <c r="AC166" s="204" t="str">
        <f t="shared" si="153"/>
        <v/>
      </c>
      <c r="AD166" s="205" t="str">
        <f t="shared" si="154"/>
        <v/>
      </c>
      <c r="AE166" s="205" t="str">
        <f t="shared" si="155"/>
        <v/>
      </c>
      <c r="AF166" s="205" t="str">
        <f t="shared" si="156"/>
        <v/>
      </c>
      <c r="AG166" s="205" t="str">
        <f t="shared" si="157"/>
        <v/>
      </c>
      <c r="AH166" s="206" t="str">
        <f t="shared" si="158"/>
        <v/>
      </c>
      <c r="AI166" s="207" t="str">
        <f t="shared" si="159"/>
        <v/>
      </c>
      <c r="AJ166" s="207" t="str">
        <f t="shared" si="160"/>
        <v/>
      </c>
      <c r="AK166" s="207" t="str">
        <f t="shared" si="161"/>
        <v/>
      </c>
      <c r="AL166" s="207" t="str">
        <f t="shared" si="162"/>
        <v/>
      </c>
      <c r="AM166" s="207" t="str">
        <f t="shared" si="163"/>
        <v/>
      </c>
      <c r="AN166" s="207" t="str">
        <f t="shared" si="164"/>
        <v/>
      </c>
      <c r="AO166" s="207" t="str">
        <f t="shared" si="165"/>
        <v/>
      </c>
      <c r="AP166" s="207" t="str">
        <f t="shared" si="166"/>
        <v/>
      </c>
      <c r="AQ166" s="207" t="str">
        <f t="shared" si="167"/>
        <v/>
      </c>
      <c r="AR166" s="207" t="str">
        <f t="shared" si="168"/>
        <v/>
      </c>
      <c r="AS166" s="207" t="str">
        <f t="shared" si="169"/>
        <v/>
      </c>
      <c r="AT166" s="207" t="str">
        <f t="shared" si="170"/>
        <v/>
      </c>
      <c r="AU166" s="207" t="str">
        <f t="shared" si="171"/>
        <v/>
      </c>
      <c r="AV166" s="207" t="str">
        <f t="shared" si="172"/>
        <v/>
      </c>
      <c r="AW166" s="207" t="str">
        <f t="shared" si="173"/>
        <v/>
      </c>
      <c r="AY166" s="160"/>
      <c r="AZ166" s="160"/>
      <c r="BA166" s="160"/>
      <c r="BB166" s="160"/>
      <c r="BC166" s="160"/>
      <c r="BD166" s="160"/>
      <c r="BE166" s="160"/>
      <c r="BF166" s="160"/>
      <c r="BG166" s="160"/>
      <c r="BH166" s="160"/>
      <c r="BI166" s="160"/>
      <c r="BJ166" s="160"/>
      <c r="BK166" s="160"/>
      <c r="BL166" s="160"/>
      <c r="BM166" s="160"/>
    </row>
    <row r="167" spans="1:65" s="43" customFormat="1" hidden="1" outlineLevel="1" x14ac:dyDescent="0.2">
      <c r="A167" s="194"/>
      <c r="B167" s="4"/>
      <c r="C167" s="3"/>
      <c r="D167" s="89">
        <f t="shared" si="139"/>
        <v>0</v>
      </c>
      <c r="E167" s="195"/>
      <c r="F167" s="195"/>
      <c r="G167" s="196"/>
      <c r="H167" s="197"/>
      <c r="I167" s="198"/>
      <c r="J167" s="197"/>
      <c r="K167" s="198"/>
      <c r="L167" s="199"/>
      <c r="M167" s="200"/>
      <c r="N167" s="197"/>
      <c r="O167" s="201"/>
      <c r="P167" s="202">
        <f t="shared" si="140"/>
        <v>0</v>
      </c>
      <c r="Q167" s="195">
        <f t="shared" si="141"/>
        <v>0</v>
      </c>
      <c r="R167" s="195">
        <f t="shared" si="142"/>
        <v>0</v>
      </c>
      <c r="S167" s="203" t="str">
        <f t="shared" si="143"/>
        <v>-</v>
      </c>
      <c r="T167" s="204" t="str">
        <f t="shared" si="144"/>
        <v/>
      </c>
      <c r="U167" s="204" t="str">
        <f t="shared" si="145"/>
        <v/>
      </c>
      <c r="V167" s="204" t="str">
        <f t="shared" si="146"/>
        <v/>
      </c>
      <c r="W167" s="204" t="str">
        <f t="shared" si="147"/>
        <v/>
      </c>
      <c r="X167" s="204" t="str">
        <f t="shared" si="148"/>
        <v/>
      </c>
      <c r="Y167" s="204" t="str">
        <f t="shared" si="149"/>
        <v/>
      </c>
      <c r="Z167" s="204" t="str">
        <f t="shared" si="150"/>
        <v/>
      </c>
      <c r="AA167" s="204" t="str">
        <f t="shared" si="151"/>
        <v/>
      </c>
      <c r="AB167" s="204" t="str">
        <f t="shared" si="152"/>
        <v/>
      </c>
      <c r="AC167" s="204" t="str">
        <f t="shared" si="153"/>
        <v/>
      </c>
      <c r="AD167" s="205" t="str">
        <f t="shared" si="154"/>
        <v/>
      </c>
      <c r="AE167" s="205" t="str">
        <f t="shared" si="155"/>
        <v/>
      </c>
      <c r="AF167" s="205" t="str">
        <f t="shared" si="156"/>
        <v/>
      </c>
      <c r="AG167" s="205" t="str">
        <f t="shared" si="157"/>
        <v/>
      </c>
      <c r="AH167" s="206" t="str">
        <f t="shared" si="158"/>
        <v/>
      </c>
      <c r="AI167" s="207" t="str">
        <f t="shared" si="159"/>
        <v/>
      </c>
      <c r="AJ167" s="207" t="str">
        <f t="shared" si="160"/>
        <v/>
      </c>
      <c r="AK167" s="207" t="str">
        <f t="shared" si="161"/>
        <v/>
      </c>
      <c r="AL167" s="207" t="str">
        <f t="shared" si="162"/>
        <v/>
      </c>
      <c r="AM167" s="207" t="str">
        <f t="shared" si="163"/>
        <v/>
      </c>
      <c r="AN167" s="207" t="str">
        <f t="shared" si="164"/>
        <v/>
      </c>
      <c r="AO167" s="207" t="str">
        <f t="shared" si="165"/>
        <v/>
      </c>
      <c r="AP167" s="207" t="str">
        <f t="shared" si="166"/>
        <v/>
      </c>
      <c r="AQ167" s="207" t="str">
        <f t="shared" si="167"/>
        <v/>
      </c>
      <c r="AR167" s="207" t="str">
        <f t="shared" si="168"/>
        <v/>
      </c>
      <c r="AS167" s="207" t="str">
        <f t="shared" si="169"/>
        <v/>
      </c>
      <c r="AT167" s="207" t="str">
        <f t="shared" si="170"/>
        <v/>
      </c>
      <c r="AU167" s="207" t="str">
        <f t="shared" si="171"/>
        <v/>
      </c>
      <c r="AV167" s="207" t="str">
        <f t="shared" si="172"/>
        <v/>
      </c>
      <c r="AW167" s="207" t="str">
        <f t="shared" si="173"/>
        <v/>
      </c>
      <c r="AY167" s="160"/>
      <c r="AZ167" s="160"/>
      <c r="BA167" s="160"/>
      <c r="BB167" s="160"/>
      <c r="BC167" s="160"/>
      <c r="BD167" s="160"/>
      <c r="BE167" s="160"/>
      <c r="BF167" s="160"/>
      <c r="BG167" s="160"/>
      <c r="BH167" s="160"/>
      <c r="BI167" s="160"/>
      <c r="BJ167" s="160"/>
      <c r="BK167" s="160"/>
      <c r="BL167" s="160"/>
      <c r="BM167" s="160"/>
    </row>
    <row r="168" spans="1:65" s="43" customFormat="1" hidden="1" outlineLevel="1" x14ac:dyDescent="0.2">
      <c r="A168" s="194"/>
      <c r="B168" s="4"/>
      <c r="C168" s="3"/>
      <c r="D168" s="89">
        <f t="shared" si="139"/>
        <v>0</v>
      </c>
      <c r="E168" s="195"/>
      <c r="F168" s="195"/>
      <c r="G168" s="196"/>
      <c r="H168" s="197"/>
      <c r="I168" s="198"/>
      <c r="J168" s="197"/>
      <c r="K168" s="198"/>
      <c r="L168" s="199"/>
      <c r="M168" s="200"/>
      <c r="N168" s="197"/>
      <c r="O168" s="201"/>
      <c r="P168" s="202">
        <f t="shared" si="140"/>
        <v>0</v>
      </c>
      <c r="Q168" s="195">
        <f t="shared" si="141"/>
        <v>0</v>
      </c>
      <c r="R168" s="195">
        <f t="shared" si="142"/>
        <v>0</v>
      </c>
      <c r="S168" s="203" t="str">
        <f t="shared" si="143"/>
        <v>-</v>
      </c>
      <c r="T168" s="204" t="str">
        <f t="shared" si="144"/>
        <v/>
      </c>
      <c r="U168" s="204" t="str">
        <f t="shared" si="145"/>
        <v/>
      </c>
      <c r="V168" s="204" t="str">
        <f t="shared" si="146"/>
        <v/>
      </c>
      <c r="W168" s="204" t="str">
        <f t="shared" si="147"/>
        <v/>
      </c>
      <c r="X168" s="204" t="str">
        <f t="shared" si="148"/>
        <v/>
      </c>
      <c r="Y168" s="204" t="str">
        <f t="shared" si="149"/>
        <v/>
      </c>
      <c r="Z168" s="204" t="str">
        <f t="shared" si="150"/>
        <v/>
      </c>
      <c r="AA168" s="204" t="str">
        <f t="shared" si="151"/>
        <v/>
      </c>
      <c r="AB168" s="204" t="str">
        <f t="shared" si="152"/>
        <v/>
      </c>
      <c r="AC168" s="204" t="str">
        <f t="shared" si="153"/>
        <v/>
      </c>
      <c r="AD168" s="205" t="str">
        <f t="shared" si="154"/>
        <v/>
      </c>
      <c r="AE168" s="205" t="str">
        <f t="shared" si="155"/>
        <v/>
      </c>
      <c r="AF168" s="205" t="str">
        <f t="shared" si="156"/>
        <v/>
      </c>
      <c r="AG168" s="205" t="str">
        <f t="shared" si="157"/>
        <v/>
      </c>
      <c r="AH168" s="206" t="str">
        <f t="shared" si="158"/>
        <v/>
      </c>
      <c r="AI168" s="207" t="str">
        <f t="shared" si="159"/>
        <v/>
      </c>
      <c r="AJ168" s="207" t="str">
        <f t="shared" si="160"/>
        <v/>
      </c>
      <c r="AK168" s="207" t="str">
        <f t="shared" si="161"/>
        <v/>
      </c>
      <c r="AL168" s="207" t="str">
        <f t="shared" si="162"/>
        <v/>
      </c>
      <c r="AM168" s="207" t="str">
        <f t="shared" si="163"/>
        <v/>
      </c>
      <c r="AN168" s="207" t="str">
        <f t="shared" si="164"/>
        <v/>
      </c>
      <c r="AO168" s="207" t="str">
        <f t="shared" si="165"/>
        <v/>
      </c>
      <c r="AP168" s="207" t="str">
        <f t="shared" si="166"/>
        <v/>
      </c>
      <c r="AQ168" s="207" t="str">
        <f t="shared" si="167"/>
        <v/>
      </c>
      <c r="AR168" s="207" t="str">
        <f t="shared" si="168"/>
        <v/>
      </c>
      <c r="AS168" s="207" t="str">
        <f t="shared" si="169"/>
        <v/>
      </c>
      <c r="AT168" s="207" t="str">
        <f t="shared" si="170"/>
        <v/>
      </c>
      <c r="AU168" s="207" t="str">
        <f t="shared" si="171"/>
        <v/>
      </c>
      <c r="AV168" s="207" t="str">
        <f t="shared" si="172"/>
        <v/>
      </c>
      <c r="AW168" s="207" t="str">
        <f t="shared" si="173"/>
        <v/>
      </c>
      <c r="AY168" s="160"/>
      <c r="AZ168" s="160"/>
      <c r="BA168" s="160"/>
      <c r="BB168" s="160"/>
      <c r="BC168" s="160"/>
      <c r="BD168" s="160"/>
      <c r="BE168" s="160"/>
      <c r="BF168" s="160"/>
      <c r="BG168" s="160"/>
      <c r="BH168" s="160"/>
      <c r="BI168" s="160"/>
      <c r="BJ168" s="160"/>
      <c r="BK168" s="160"/>
      <c r="BL168" s="160"/>
      <c r="BM168" s="160"/>
    </row>
    <row r="169" spans="1:65" s="43" customFormat="1" hidden="1" outlineLevel="1" x14ac:dyDescent="0.2">
      <c r="A169" s="194"/>
      <c r="B169" s="4"/>
      <c r="C169" s="3"/>
      <c r="D169" s="89">
        <f t="shared" si="139"/>
        <v>0</v>
      </c>
      <c r="E169" s="195"/>
      <c r="F169" s="195"/>
      <c r="G169" s="196"/>
      <c r="H169" s="197"/>
      <c r="I169" s="198"/>
      <c r="J169" s="197"/>
      <c r="K169" s="198"/>
      <c r="L169" s="199"/>
      <c r="M169" s="200"/>
      <c r="N169" s="197"/>
      <c r="O169" s="201"/>
      <c r="P169" s="202">
        <f t="shared" si="140"/>
        <v>0</v>
      </c>
      <c r="Q169" s="195">
        <f t="shared" si="141"/>
        <v>0</v>
      </c>
      <c r="R169" s="195">
        <f t="shared" si="142"/>
        <v>0</v>
      </c>
      <c r="S169" s="203" t="str">
        <f t="shared" si="143"/>
        <v>-</v>
      </c>
      <c r="T169" s="204" t="str">
        <f t="shared" si="144"/>
        <v/>
      </c>
      <c r="U169" s="204" t="str">
        <f t="shared" si="145"/>
        <v/>
      </c>
      <c r="V169" s="204" t="str">
        <f t="shared" si="146"/>
        <v/>
      </c>
      <c r="W169" s="204" t="str">
        <f t="shared" si="147"/>
        <v/>
      </c>
      <c r="X169" s="204" t="str">
        <f t="shared" si="148"/>
        <v/>
      </c>
      <c r="Y169" s="204" t="str">
        <f t="shared" si="149"/>
        <v/>
      </c>
      <c r="Z169" s="204" t="str">
        <f t="shared" si="150"/>
        <v/>
      </c>
      <c r="AA169" s="204" t="str">
        <f t="shared" si="151"/>
        <v/>
      </c>
      <c r="AB169" s="204" t="str">
        <f t="shared" si="152"/>
        <v/>
      </c>
      <c r="AC169" s="204" t="str">
        <f t="shared" si="153"/>
        <v/>
      </c>
      <c r="AD169" s="205" t="str">
        <f t="shared" si="154"/>
        <v/>
      </c>
      <c r="AE169" s="205" t="str">
        <f t="shared" si="155"/>
        <v/>
      </c>
      <c r="AF169" s="205" t="str">
        <f t="shared" si="156"/>
        <v/>
      </c>
      <c r="AG169" s="205" t="str">
        <f t="shared" si="157"/>
        <v/>
      </c>
      <c r="AH169" s="206" t="str">
        <f t="shared" si="158"/>
        <v/>
      </c>
      <c r="AI169" s="207" t="str">
        <f t="shared" si="159"/>
        <v/>
      </c>
      <c r="AJ169" s="207" t="str">
        <f t="shared" si="160"/>
        <v/>
      </c>
      <c r="AK169" s="207" t="str">
        <f t="shared" si="161"/>
        <v/>
      </c>
      <c r="AL169" s="207" t="str">
        <f t="shared" si="162"/>
        <v/>
      </c>
      <c r="AM169" s="207" t="str">
        <f t="shared" si="163"/>
        <v/>
      </c>
      <c r="AN169" s="207" t="str">
        <f t="shared" si="164"/>
        <v/>
      </c>
      <c r="AO169" s="207" t="str">
        <f t="shared" si="165"/>
        <v/>
      </c>
      <c r="AP169" s="207" t="str">
        <f t="shared" si="166"/>
        <v/>
      </c>
      <c r="AQ169" s="207" t="str">
        <f t="shared" si="167"/>
        <v/>
      </c>
      <c r="AR169" s="207" t="str">
        <f t="shared" si="168"/>
        <v/>
      </c>
      <c r="AS169" s="207" t="str">
        <f t="shared" si="169"/>
        <v/>
      </c>
      <c r="AT169" s="207" t="str">
        <f t="shared" si="170"/>
        <v/>
      </c>
      <c r="AU169" s="207" t="str">
        <f t="shared" si="171"/>
        <v/>
      </c>
      <c r="AV169" s="207" t="str">
        <f t="shared" si="172"/>
        <v/>
      </c>
      <c r="AW169" s="207" t="str">
        <f t="shared" si="173"/>
        <v/>
      </c>
      <c r="AY169" s="160"/>
      <c r="AZ169" s="160"/>
      <c r="BA169" s="160"/>
      <c r="BB169" s="160"/>
      <c r="BC169" s="160"/>
      <c r="BD169" s="160"/>
      <c r="BE169" s="160"/>
      <c r="BF169" s="160"/>
      <c r="BG169" s="160"/>
      <c r="BH169" s="160"/>
      <c r="BI169" s="160"/>
      <c r="BJ169" s="160"/>
      <c r="BK169" s="160"/>
      <c r="BL169" s="160"/>
      <c r="BM169" s="160"/>
    </row>
    <row r="170" spans="1:65" s="43" customFormat="1" hidden="1" outlineLevel="1" x14ac:dyDescent="0.2">
      <c r="A170" s="194"/>
      <c r="B170" s="4"/>
      <c r="C170" s="3"/>
      <c r="D170" s="89">
        <f t="shared" si="139"/>
        <v>0</v>
      </c>
      <c r="E170" s="195"/>
      <c r="F170" s="195"/>
      <c r="G170" s="196"/>
      <c r="H170" s="197"/>
      <c r="I170" s="198"/>
      <c r="J170" s="197"/>
      <c r="K170" s="198"/>
      <c r="L170" s="199"/>
      <c r="M170" s="200"/>
      <c r="N170" s="197"/>
      <c r="O170" s="201"/>
      <c r="P170" s="202">
        <f t="shared" si="140"/>
        <v>0</v>
      </c>
      <c r="Q170" s="195">
        <f t="shared" si="141"/>
        <v>0</v>
      </c>
      <c r="R170" s="195">
        <f t="shared" si="142"/>
        <v>0</v>
      </c>
      <c r="S170" s="203" t="str">
        <f t="shared" si="143"/>
        <v>-</v>
      </c>
      <c r="T170" s="204" t="str">
        <f t="shared" si="144"/>
        <v/>
      </c>
      <c r="U170" s="204" t="str">
        <f t="shared" si="145"/>
        <v/>
      </c>
      <c r="V170" s="204" t="str">
        <f t="shared" si="146"/>
        <v/>
      </c>
      <c r="W170" s="204" t="str">
        <f t="shared" si="147"/>
        <v/>
      </c>
      <c r="X170" s="204" t="str">
        <f t="shared" si="148"/>
        <v/>
      </c>
      <c r="Y170" s="204" t="str">
        <f t="shared" si="149"/>
        <v/>
      </c>
      <c r="Z170" s="204" t="str">
        <f t="shared" si="150"/>
        <v/>
      </c>
      <c r="AA170" s="204" t="str">
        <f t="shared" si="151"/>
        <v/>
      </c>
      <c r="AB170" s="204" t="str">
        <f t="shared" si="152"/>
        <v/>
      </c>
      <c r="AC170" s="204" t="str">
        <f t="shared" si="153"/>
        <v/>
      </c>
      <c r="AD170" s="205" t="str">
        <f t="shared" si="154"/>
        <v/>
      </c>
      <c r="AE170" s="205" t="str">
        <f t="shared" si="155"/>
        <v/>
      </c>
      <c r="AF170" s="205" t="str">
        <f t="shared" si="156"/>
        <v/>
      </c>
      <c r="AG170" s="205" t="str">
        <f t="shared" si="157"/>
        <v/>
      </c>
      <c r="AH170" s="206" t="str">
        <f t="shared" si="158"/>
        <v/>
      </c>
      <c r="AI170" s="207" t="str">
        <f t="shared" si="159"/>
        <v/>
      </c>
      <c r="AJ170" s="207" t="str">
        <f t="shared" si="160"/>
        <v/>
      </c>
      <c r="AK170" s="207" t="str">
        <f t="shared" si="161"/>
        <v/>
      </c>
      <c r="AL170" s="207" t="str">
        <f t="shared" si="162"/>
        <v/>
      </c>
      <c r="AM170" s="207" t="str">
        <f t="shared" si="163"/>
        <v/>
      </c>
      <c r="AN170" s="207" t="str">
        <f t="shared" si="164"/>
        <v/>
      </c>
      <c r="AO170" s="207" t="str">
        <f t="shared" si="165"/>
        <v/>
      </c>
      <c r="AP170" s="207" t="str">
        <f t="shared" si="166"/>
        <v/>
      </c>
      <c r="AQ170" s="207" t="str">
        <f t="shared" si="167"/>
        <v/>
      </c>
      <c r="AR170" s="207" t="str">
        <f t="shared" si="168"/>
        <v/>
      </c>
      <c r="AS170" s="207" t="str">
        <f t="shared" si="169"/>
        <v/>
      </c>
      <c r="AT170" s="207" t="str">
        <f t="shared" si="170"/>
        <v/>
      </c>
      <c r="AU170" s="207" t="str">
        <f t="shared" si="171"/>
        <v/>
      </c>
      <c r="AV170" s="207" t="str">
        <f t="shared" si="172"/>
        <v/>
      </c>
      <c r="AW170" s="207" t="str">
        <f t="shared" si="173"/>
        <v/>
      </c>
      <c r="AY170" s="160"/>
      <c r="AZ170" s="160"/>
      <c r="BA170" s="160"/>
      <c r="BB170" s="160"/>
      <c r="BC170" s="160"/>
      <c r="BD170" s="160"/>
      <c r="BE170" s="160"/>
      <c r="BF170" s="160"/>
      <c r="BG170" s="160"/>
      <c r="BH170" s="160"/>
      <c r="BI170" s="160"/>
      <c r="BJ170" s="160"/>
      <c r="BK170" s="160"/>
      <c r="BL170" s="160"/>
      <c r="BM170" s="160"/>
    </row>
    <row r="171" spans="1:65" s="43" customFormat="1" hidden="1" outlineLevel="1" x14ac:dyDescent="0.2">
      <c r="A171" s="194"/>
      <c r="B171" s="4"/>
      <c r="C171" s="3"/>
      <c r="D171" s="89">
        <f t="shared" si="139"/>
        <v>0</v>
      </c>
      <c r="E171" s="195"/>
      <c r="F171" s="195"/>
      <c r="G171" s="196"/>
      <c r="H171" s="197"/>
      <c r="I171" s="198"/>
      <c r="J171" s="197"/>
      <c r="K171" s="198"/>
      <c r="L171" s="199"/>
      <c r="M171" s="200"/>
      <c r="N171" s="197"/>
      <c r="O171" s="201"/>
      <c r="P171" s="202">
        <f t="shared" si="140"/>
        <v>0</v>
      </c>
      <c r="Q171" s="195">
        <f t="shared" si="141"/>
        <v>0</v>
      </c>
      <c r="R171" s="195">
        <f t="shared" si="142"/>
        <v>0</v>
      </c>
      <c r="S171" s="203" t="str">
        <f t="shared" si="143"/>
        <v>-</v>
      </c>
      <c r="T171" s="204" t="str">
        <f t="shared" si="144"/>
        <v/>
      </c>
      <c r="U171" s="204" t="str">
        <f t="shared" si="145"/>
        <v/>
      </c>
      <c r="V171" s="204" t="str">
        <f t="shared" si="146"/>
        <v/>
      </c>
      <c r="W171" s="204" t="str">
        <f t="shared" si="147"/>
        <v/>
      </c>
      <c r="X171" s="204" t="str">
        <f t="shared" si="148"/>
        <v/>
      </c>
      <c r="Y171" s="204" t="str">
        <f t="shared" si="149"/>
        <v/>
      </c>
      <c r="Z171" s="204" t="str">
        <f t="shared" si="150"/>
        <v/>
      </c>
      <c r="AA171" s="204" t="str">
        <f t="shared" si="151"/>
        <v/>
      </c>
      <c r="AB171" s="204" t="str">
        <f t="shared" si="152"/>
        <v/>
      </c>
      <c r="AC171" s="204" t="str">
        <f t="shared" si="153"/>
        <v/>
      </c>
      <c r="AD171" s="205" t="str">
        <f t="shared" si="154"/>
        <v/>
      </c>
      <c r="AE171" s="205" t="str">
        <f t="shared" si="155"/>
        <v/>
      </c>
      <c r="AF171" s="205" t="str">
        <f t="shared" si="156"/>
        <v/>
      </c>
      <c r="AG171" s="205" t="str">
        <f t="shared" si="157"/>
        <v/>
      </c>
      <c r="AH171" s="206" t="str">
        <f t="shared" si="158"/>
        <v/>
      </c>
      <c r="AI171" s="207" t="str">
        <f t="shared" si="159"/>
        <v/>
      </c>
      <c r="AJ171" s="207" t="str">
        <f t="shared" si="160"/>
        <v/>
      </c>
      <c r="AK171" s="207" t="str">
        <f t="shared" si="161"/>
        <v/>
      </c>
      <c r="AL171" s="207" t="str">
        <f t="shared" si="162"/>
        <v/>
      </c>
      <c r="AM171" s="207" t="str">
        <f t="shared" si="163"/>
        <v/>
      </c>
      <c r="AN171" s="207" t="str">
        <f t="shared" si="164"/>
        <v/>
      </c>
      <c r="AO171" s="207" t="str">
        <f t="shared" si="165"/>
        <v/>
      </c>
      <c r="AP171" s="207" t="str">
        <f t="shared" si="166"/>
        <v/>
      </c>
      <c r="AQ171" s="207" t="str">
        <f t="shared" si="167"/>
        <v/>
      </c>
      <c r="AR171" s="207" t="str">
        <f t="shared" si="168"/>
        <v/>
      </c>
      <c r="AS171" s="207" t="str">
        <f t="shared" si="169"/>
        <v/>
      </c>
      <c r="AT171" s="207" t="str">
        <f t="shared" si="170"/>
        <v/>
      </c>
      <c r="AU171" s="207" t="str">
        <f t="shared" si="171"/>
        <v/>
      </c>
      <c r="AV171" s="207" t="str">
        <f t="shared" si="172"/>
        <v/>
      </c>
      <c r="AW171" s="207" t="str">
        <f t="shared" si="173"/>
        <v/>
      </c>
      <c r="AY171" s="160"/>
      <c r="AZ171" s="160"/>
      <c r="BA171" s="160"/>
      <c r="BB171" s="160"/>
      <c r="BC171" s="160"/>
      <c r="BD171" s="160"/>
      <c r="BE171" s="160"/>
      <c r="BF171" s="160"/>
      <c r="BG171" s="160"/>
      <c r="BH171" s="160"/>
      <c r="BI171" s="160"/>
      <c r="BJ171" s="160"/>
      <c r="BK171" s="160"/>
      <c r="BL171" s="160"/>
      <c r="BM171" s="160"/>
    </row>
    <row r="172" spans="1:65" s="43" customFormat="1" hidden="1" outlineLevel="1" x14ac:dyDescent="0.2">
      <c r="A172" s="194"/>
      <c r="B172" s="4"/>
      <c r="C172" s="3"/>
      <c r="D172" s="89">
        <f t="shared" si="139"/>
        <v>0</v>
      </c>
      <c r="E172" s="195"/>
      <c r="F172" s="195"/>
      <c r="G172" s="196"/>
      <c r="H172" s="197"/>
      <c r="I172" s="198"/>
      <c r="J172" s="197"/>
      <c r="K172" s="198"/>
      <c r="L172" s="199"/>
      <c r="M172" s="200"/>
      <c r="N172" s="197"/>
      <c r="O172" s="201"/>
      <c r="P172" s="202">
        <f t="shared" si="140"/>
        <v>0</v>
      </c>
      <c r="Q172" s="195">
        <f t="shared" si="141"/>
        <v>0</v>
      </c>
      <c r="R172" s="195">
        <f t="shared" si="142"/>
        <v>0</v>
      </c>
      <c r="S172" s="203" t="str">
        <f t="shared" si="143"/>
        <v>-</v>
      </c>
      <c r="T172" s="204" t="str">
        <f t="shared" si="144"/>
        <v/>
      </c>
      <c r="U172" s="204" t="str">
        <f t="shared" si="145"/>
        <v/>
      </c>
      <c r="V172" s="204" t="str">
        <f t="shared" si="146"/>
        <v/>
      </c>
      <c r="W172" s="204" t="str">
        <f t="shared" si="147"/>
        <v/>
      </c>
      <c r="X172" s="204" t="str">
        <f t="shared" si="148"/>
        <v/>
      </c>
      <c r="Y172" s="204" t="str">
        <f t="shared" si="149"/>
        <v/>
      </c>
      <c r="Z172" s="204" t="str">
        <f t="shared" si="150"/>
        <v/>
      </c>
      <c r="AA172" s="204" t="str">
        <f t="shared" si="151"/>
        <v/>
      </c>
      <c r="AB172" s="204" t="str">
        <f t="shared" si="152"/>
        <v/>
      </c>
      <c r="AC172" s="204" t="str">
        <f t="shared" si="153"/>
        <v/>
      </c>
      <c r="AD172" s="205" t="str">
        <f t="shared" si="154"/>
        <v/>
      </c>
      <c r="AE172" s="205" t="str">
        <f t="shared" si="155"/>
        <v/>
      </c>
      <c r="AF172" s="205" t="str">
        <f t="shared" si="156"/>
        <v/>
      </c>
      <c r="AG172" s="205" t="str">
        <f t="shared" si="157"/>
        <v/>
      </c>
      <c r="AH172" s="206" t="str">
        <f t="shared" si="158"/>
        <v/>
      </c>
      <c r="AI172" s="207" t="str">
        <f t="shared" si="159"/>
        <v/>
      </c>
      <c r="AJ172" s="207" t="str">
        <f t="shared" si="160"/>
        <v/>
      </c>
      <c r="AK172" s="207" t="str">
        <f t="shared" si="161"/>
        <v/>
      </c>
      <c r="AL172" s="207" t="str">
        <f t="shared" si="162"/>
        <v/>
      </c>
      <c r="AM172" s="207" t="str">
        <f t="shared" si="163"/>
        <v/>
      </c>
      <c r="AN172" s="207" t="str">
        <f t="shared" si="164"/>
        <v/>
      </c>
      <c r="AO172" s="207" t="str">
        <f t="shared" si="165"/>
        <v/>
      </c>
      <c r="AP172" s="207" t="str">
        <f t="shared" si="166"/>
        <v/>
      </c>
      <c r="AQ172" s="207" t="str">
        <f t="shared" si="167"/>
        <v/>
      </c>
      <c r="AR172" s="207" t="str">
        <f t="shared" si="168"/>
        <v/>
      </c>
      <c r="AS172" s="207" t="str">
        <f t="shared" si="169"/>
        <v/>
      </c>
      <c r="AT172" s="207" t="str">
        <f t="shared" si="170"/>
        <v/>
      </c>
      <c r="AU172" s="207" t="str">
        <f t="shared" si="171"/>
        <v/>
      </c>
      <c r="AV172" s="207" t="str">
        <f t="shared" si="172"/>
        <v/>
      </c>
      <c r="AW172" s="207" t="str">
        <f t="shared" si="173"/>
        <v/>
      </c>
      <c r="AY172" s="160"/>
      <c r="AZ172" s="160"/>
      <c r="BA172" s="160"/>
      <c r="BB172" s="160"/>
      <c r="BC172" s="160"/>
      <c r="BD172" s="160"/>
      <c r="BE172" s="160"/>
      <c r="BF172" s="160"/>
      <c r="BG172" s="160"/>
      <c r="BH172" s="160"/>
      <c r="BI172" s="160"/>
      <c r="BJ172" s="160"/>
      <c r="BK172" s="160"/>
      <c r="BL172" s="160"/>
      <c r="BM172" s="160"/>
    </row>
    <row r="173" spans="1:65" s="43" customFormat="1" hidden="1" outlineLevel="1" x14ac:dyDescent="0.2">
      <c r="A173" s="194"/>
      <c r="B173" s="4"/>
      <c r="C173" s="3"/>
      <c r="D173" s="89">
        <f t="shared" si="139"/>
        <v>0</v>
      </c>
      <c r="E173" s="195"/>
      <c r="F173" s="195"/>
      <c r="G173" s="196"/>
      <c r="H173" s="197"/>
      <c r="I173" s="198"/>
      <c r="J173" s="197"/>
      <c r="K173" s="198"/>
      <c r="L173" s="199"/>
      <c r="M173" s="200"/>
      <c r="N173" s="197"/>
      <c r="O173" s="201"/>
      <c r="P173" s="202">
        <f t="shared" si="140"/>
        <v>0</v>
      </c>
      <c r="Q173" s="195">
        <f t="shared" si="141"/>
        <v>0</v>
      </c>
      <c r="R173" s="195">
        <f t="shared" si="142"/>
        <v>0</v>
      </c>
      <c r="S173" s="203" t="str">
        <f t="shared" si="143"/>
        <v>-</v>
      </c>
      <c r="T173" s="204" t="str">
        <f t="shared" si="144"/>
        <v/>
      </c>
      <c r="U173" s="204" t="str">
        <f t="shared" si="145"/>
        <v/>
      </c>
      <c r="V173" s="204" t="str">
        <f t="shared" si="146"/>
        <v/>
      </c>
      <c r="W173" s="204" t="str">
        <f t="shared" si="147"/>
        <v/>
      </c>
      <c r="X173" s="204" t="str">
        <f t="shared" si="148"/>
        <v/>
      </c>
      <c r="Y173" s="204" t="str">
        <f t="shared" si="149"/>
        <v/>
      </c>
      <c r="Z173" s="204" t="str">
        <f t="shared" si="150"/>
        <v/>
      </c>
      <c r="AA173" s="204" t="str">
        <f t="shared" si="151"/>
        <v/>
      </c>
      <c r="AB173" s="204" t="str">
        <f t="shared" si="152"/>
        <v/>
      </c>
      <c r="AC173" s="204" t="str">
        <f t="shared" si="153"/>
        <v/>
      </c>
      <c r="AD173" s="205" t="str">
        <f t="shared" si="154"/>
        <v/>
      </c>
      <c r="AE173" s="205" t="str">
        <f t="shared" si="155"/>
        <v/>
      </c>
      <c r="AF173" s="205" t="str">
        <f t="shared" si="156"/>
        <v/>
      </c>
      <c r="AG173" s="205" t="str">
        <f t="shared" si="157"/>
        <v/>
      </c>
      <c r="AH173" s="206" t="str">
        <f t="shared" si="158"/>
        <v/>
      </c>
      <c r="AI173" s="207" t="str">
        <f t="shared" si="159"/>
        <v/>
      </c>
      <c r="AJ173" s="207" t="str">
        <f t="shared" si="160"/>
        <v/>
      </c>
      <c r="AK173" s="207" t="str">
        <f t="shared" si="161"/>
        <v/>
      </c>
      <c r="AL173" s="207" t="str">
        <f t="shared" si="162"/>
        <v/>
      </c>
      <c r="AM173" s="207" t="str">
        <f t="shared" si="163"/>
        <v/>
      </c>
      <c r="AN173" s="207" t="str">
        <f t="shared" si="164"/>
        <v/>
      </c>
      <c r="AO173" s="207" t="str">
        <f t="shared" si="165"/>
        <v/>
      </c>
      <c r="AP173" s="207" t="str">
        <f t="shared" si="166"/>
        <v/>
      </c>
      <c r="AQ173" s="207" t="str">
        <f t="shared" si="167"/>
        <v/>
      </c>
      <c r="AR173" s="207" t="str">
        <f t="shared" si="168"/>
        <v/>
      </c>
      <c r="AS173" s="207" t="str">
        <f t="shared" si="169"/>
        <v/>
      </c>
      <c r="AT173" s="207" t="str">
        <f t="shared" si="170"/>
        <v/>
      </c>
      <c r="AU173" s="207" t="str">
        <f t="shared" si="171"/>
        <v/>
      </c>
      <c r="AV173" s="207" t="str">
        <f t="shared" si="172"/>
        <v/>
      </c>
      <c r="AW173" s="207" t="str">
        <f t="shared" si="173"/>
        <v/>
      </c>
      <c r="AY173" s="160"/>
      <c r="AZ173" s="160"/>
      <c r="BA173" s="160"/>
      <c r="BB173" s="160"/>
      <c r="BC173" s="160"/>
      <c r="BD173" s="160"/>
      <c r="BE173" s="160"/>
      <c r="BF173" s="160"/>
      <c r="BG173" s="160"/>
      <c r="BH173" s="160"/>
      <c r="BI173" s="160"/>
      <c r="BJ173" s="160"/>
      <c r="BK173" s="160"/>
      <c r="BL173" s="160"/>
      <c r="BM173" s="160"/>
    </row>
    <row r="174" spans="1:65" s="43" customFormat="1" hidden="1" outlineLevel="1" x14ac:dyDescent="0.2">
      <c r="A174" s="194"/>
      <c r="B174" s="4"/>
      <c r="C174" s="3"/>
      <c r="D174" s="89">
        <f t="shared" si="139"/>
        <v>0</v>
      </c>
      <c r="E174" s="195"/>
      <c r="F174" s="195"/>
      <c r="G174" s="196"/>
      <c r="H174" s="197"/>
      <c r="I174" s="198"/>
      <c r="J174" s="197"/>
      <c r="K174" s="198"/>
      <c r="L174" s="199"/>
      <c r="M174" s="200"/>
      <c r="N174" s="197"/>
      <c r="O174" s="201"/>
      <c r="P174" s="202">
        <f t="shared" si="140"/>
        <v>0</v>
      </c>
      <c r="Q174" s="195">
        <f t="shared" si="141"/>
        <v>0</v>
      </c>
      <c r="R174" s="195">
        <f t="shared" si="142"/>
        <v>0</v>
      </c>
      <c r="S174" s="203" t="str">
        <f t="shared" si="143"/>
        <v>-</v>
      </c>
      <c r="T174" s="204" t="str">
        <f t="shared" si="144"/>
        <v/>
      </c>
      <c r="U174" s="204" t="str">
        <f t="shared" si="145"/>
        <v/>
      </c>
      <c r="V174" s="204" t="str">
        <f t="shared" si="146"/>
        <v/>
      </c>
      <c r="W174" s="204" t="str">
        <f t="shared" si="147"/>
        <v/>
      </c>
      <c r="X174" s="204" t="str">
        <f t="shared" si="148"/>
        <v/>
      </c>
      <c r="Y174" s="204" t="str">
        <f t="shared" si="149"/>
        <v/>
      </c>
      <c r="Z174" s="204" t="str">
        <f t="shared" si="150"/>
        <v/>
      </c>
      <c r="AA174" s="204" t="str">
        <f t="shared" si="151"/>
        <v/>
      </c>
      <c r="AB174" s="204" t="str">
        <f t="shared" si="152"/>
        <v/>
      </c>
      <c r="AC174" s="204" t="str">
        <f t="shared" si="153"/>
        <v/>
      </c>
      <c r="AD174" s="205" t="str">
        <f t="shared" si="154"/>
        <v/>
      </c>
      <c r="AE174" s="205" t="str">
        <f t="shared" si="155"/>
        <v/>
      </c>
      <c r="AF174" s="205" t="str">
        <f t="shared" si="156"/>
        <v/>
      </c>
      <c r="AG174" s="205" t="str">
        <f t="shared" si="157"/>
        <v/>
      </c>
      <c r="AH174" s="206" t="str">
        <f t="shared" si="158"/>
        <v/>
      </c>
      <c r="AI174" s="207" t="str">
        <f t="shared" si="159"/>
        <v/>
      </c>
      <c r="AJ174" s="207" t="str">
        <f t="shared" si="160"/>
        <v/>
      </c>
      <c r="AK174" s="207" t="str">
        <f t="shared" si="161"/>
        <v/>
      </c>
      <c r="AL174" s="207" t="str">
        <f t="shared" si="162"/>
        <v/>
      </c>
      <c r="AM174" s="207" t="str">
        <f t="shared" si="163"/>
        <v/>
      </c>
      <c r="AN174" s="207" t="str">
        <f t="shared" si="164"/>
        <v/>
      </c>
      <c r="AO174" s="207" t="str">
        <f t="shared" si="165"/>
        <v/>
      </c>
      <c r="AP174" s="207" t="str">
        <f t="shared" si="166"/>
        <v/>
      </c>
      <c r="AQ174" s="207" t="str">
        <f t="shared" si="167"/>
        <v/>
      </c>
      <c r="AR174" s="207" t="str">
        <f t="shared" si="168"/>
        <v/>
      </c>
      <c r="AS174" s="207" t="str">
        <f t="shared" si="169"/>
        <v/>
      </c>
      <c r="AT174" s="207" t="str">
        <f t="shared" si="170"/>
        <v/>
      </c>
      <c r="AU174" s="207" t="str">
        <f t="shared" si="171"/>
        <v/>
      </c>
      <c r="AV174" s="207" t="str">
        <f t="shared" si="172"/>
        <v/>
      </c>
      <c r="AW174" s="207" t="str">
        <f t="shared" si="173"/>
        <v/>
      </c>
      <c r="AY174" s="160"/>
      <c r="AZ174" s="160"/>
      <c r="BA174" s="160"/>
      <c r="BB174" s="160"/>
      <c r="BC174" s="160"/>
      <c r="BD174" s="160"/>
      <c r="BE174" s="160"/>
      <c r="BF174" s="160"/>
      <c r="BG174" s="160"/>
      <c r="BH174" s="160"/>
      <c r="BI174" s="160"/>
      <c r="BJ174" s="160"/>
      <c r="BK174" s="160"/>
      <c r="BL174" s="160"/>
      <c r="BM174" s="160"/>
    </row>
    <row r="175" spans="1:65" s="43" customFormat="1" hidden="1" outlineLevel="1" x14ac:dyDescent="0.2">
      <c r="A175" s="194"/>
      <c r="B175" s="4"/>
      <c r="C175" s="3"/>
      <c r="D175" s="89">
        <f t="shared" si="139"/>
        <v>0</v>
      </c>
      <c r="E175" s="195"/>
      <c r="F175" s="195"/>
      <c r="G175" s="196"/>
      <c r="H175" s="197"/>
      <c r="I175" s="198"/>
      <c r="J175" s="197"/>
      <c r="K175" s="198"/>
      <c r="L175" s="199"/>
      <c r="M175" s="200"/>
      <c r="N175" s="197"/>
      <c r="O175" s="201"/>
      <c r="P175" s="202">
        <f t="shared" si="140"/>
        <v>0</v>
      </c>
      <c r="Q175" s="195">
        <f t="shared" si="141"/>
        <v>0</v>
      </c>
      <c r="R175" s="195">
        <f t="shared" si="142"/>
        <v>0</v>
      </c>
      <c r="S175" s="203" t="str">
        <f t="shared" si="143"/>
        <v>-</v>
      </c>
      <c r="T175" s="204" t="str">
        <f t="shared" si="144"/>
        <v/>
      </c>
      <c r="U175" s="204" t="str">
        <f t="shared" si="145"/>
        <v/>
      </c>
      <c r="V175" s="204" t="str">
        <f t="shared" si="146"/>
        <v/>
      </c>
      <c r="W175" s="204" t="str">
        <f t="shared" si="147"/>
        <v/>
      </c>
      <c r="X175" s="204" t="str">
        <f t="shared" si="148"/>
        <v/>
      </c>
      <c r="Y175" s="204" t="str">
        <f t="shared" si="149"/>
        <v/>
      </c>
      <c r="Z175" s="204" t="str">
        <f t="shared" si="150"/>
        <v/>
      </c>
      <c r="AA175" s="204" t="str">
        <f t="shared" si="151"/>
        <v/>
      </c>
      <c r="AB175" s="204" t="str">
        <f t="shared" si="152"/>
        <v/>
      </c>
      <c r="AC175" s="204" t="str">
        <f t="shared" si="153"/>
        <v/>
      </c>
      <c r="AD175" s="205" t="str">
        <f t="shared" si="154"/>
        <v/>
      </c>
      <c r="AE175" s="205" t="str">
        <f t="shared" si="155"/>
        <v/>
      </c>
      <c r="AF175" s="205" t="str">
        <f t="shared" si="156"/>
        <v/>
      </c>
      <c r="AG175" s="205" t="str">
        <f t="shared" si="157"/>
        <v/>
      </c>
      <c r="AH175" s="206" t="str">
        <f t="shared" si="158"/>
        <v/>
      </c>
      <c r="AI175" s="207" t="str">
        <f t="shared" si="159"/>
        <v/>
      </c>
      <c r="AJ175" s="207" t="str">
        <f t="shared" si="160"/>
        <v/>
      </c>
      <c r="AK175" s="207" t="str">
        <f t="shared" si="161"/>
        <v/>
      </c>
      <c r="AL175" s="207" t="str">
        <f t="shared" si="162"/>
        <v/>
      </c>
      <c r="AM175" s="207" t="str">
        <f t="shared" si="163"/>
        <v/>
      </c>
      <c r="AN175" s="207" t="str">
        <f t="shared" si="164"/>
        <v/>
      </c>
      <c r="AO175" s="207" t="str">
        <f t="shared" si="165"/>
        <v/>
      </c>
      <c r="AP175" s="207" t="str">
        <f t="shared" si="166"/>
        <v/>
      </c>
      <c r="AQ175" s="207" t="str">
        <f t="shared" si="167"/>
        <v/>
      </c>
      <c r="AR175" s="207" t="str">
        <f t="shared" si="168"/>
        <v/>
      </c>
      <c r="AS175" s="207" t="str">
        <f t="shared" si="169"/>
        <v/>
      </c>
      <c r="AT175" s="207" t="str">
        <f t="shared" si="170"/>
        <v/>
      </c>
      <c r="AU175" s="207" t="str">
        <f t="shared" si="171"/>
        <v/>
      </c>
      <c r="AV175" s="207" t="str">
        <f t="shared" si="172"/>
        <v/>
      </c>
      <c r="AW175" s="207" t="str">
        <f t="shared" si="173"/>
        <v/>
      </c>
      <c r="AY175" s="160"/>
      <c r="AZ175" s="160"/>
      <c r="BA175" s="160"/>
      <c r="BB175" s="160"/>
      <c r="BC175" s="160"/>
      <c r="BD175" s="160"/>
      <c r="BE175" s="160"/>
      <c r="BF175" s="160"/>
      <c r="BG175" s="160"/>
      <c r="BH175" s="160"/>
      <c r="BI175" s="160"/>
      <c r="BJ175" s="160"/>
      <c r="BK175" s="160"/>
      <c r="BL175" s="160"/>
      <c r="BM175" s="160"/>
    </row>
    <row r="176" spans="1:65" s="43" customFormat="1" hidden="1" outlineLevel="1" x14ac:dyDescent="0.2">
      <c r="A176" s="194"/>
      <c r="B176" s="4"/>
      <c r="C176" s="3"/>
      <c r="D176" s="89">
        <f t="shared" si="139"/>
        <v>0</v>
      </c>
      <c r="E176" s="195"/>
      <c r="F176" s="195"/>
      <c r="G176" s="196"/>
      <c r="H176" s="197"/>
      <c r="I176" s="198"/>
      <c r="J176" s="197"/>
      <c r="K176" s="198"/>
      <c r="L176" s="199"/>
      <c r="M176" s="200"/>
      <c r="N176" s="197"/>
      <c r="O176" s="201"/>
      <c r="P176" s="202">
        <f t="shared" si="140"/>
        <v>0</v>
      </c>
      <c r="Q176" s="195">
        <f t="shared" si="141"/>
        <v>0</v>
      </c>
      <c r="R176" s="195">
        <f t="shared" si="142"/>
        <v>0</v>
      </c>
      <c r="S176" s="203" t="str">
        <f t="shared" si="143"/>
        <v>-</v>
      </c>
      <c r="T176" s="204" t="str">
        <f t="shared" si="144"/>
        <v/>
      </c>
      <c r="U176" s="204" t="str">
        <f t="shared" si="145"/>
        <v/>
      </c>
      <c r="V176" s="204" t="str">
        <f t="shared" si="146"/>
        <v/>
      </c>
      <c r="W176" s="204" t="str">
        <f t="shared" si="147"/>
        <v/>
      </c>
      <c r="X176" s="204" t="str">
        <f t="shared" si="148"/>
        <v/>
      </c>
      <c r="Y176" s="204" t="str">
        <f t="shared" si="149"/>
        <v/>
      </c>
      <c r="Z176" s="204" t="str">
        <f t="shared" si="150"/>
        <v/>
      </c>
      <c r="AA176" s="204" t="str">
        <f t="shared" si="151"/>
        <v/>
      </c>
      <c r="AB176" s="204" t="str">
        <f t="shared" si="152"/>
        <v/>
      </c>
      <c r="AC176" s="204" t="str">
        <f t="shared" si="153"/>
        <v/>
      </c>
      <c r="AD176" s="205" t="str">
        <f t="shared" si="154"/>
        <v/>
      </c>
      <c r="AE176" s="205" t="str">
        <f t="shared" si="155"/>
        <v/>
      </c>
      <c r="AF176" s="205" t="str">
        <f t="shared" si="156"/>
        <v/>
      </c>
      <c r="AG176" s="205" t="str">
        <f t="shared" si="157"/>
        <v/>
      </c>
      <c r="AH176" s="206" t="str">
        <f t="shared" si="158"/>
        <v/>
      </c>
      <c r="AI176" s="207" t="str">
        <f t="shared" si="159"/>
        <v/>
      </c>
      <c r="AJ176" s="207" t="str">
        <f t="shared" si="160"/>
        <v/>
      </c>
      <c r="AK176" s="207" t="str">
        <f t="shared" si="161"/>
        <v/>
      </c>
      <c r="AL176" s="207" t="str">
        <f t="shared" si="162"/>
        <v/>
      </c>
      <c r="AM176" s="207" t="str">
        <f t="shared" si="163"/>
        <v/>
      </c>
      <c r="AN176" s="207" t="str">
        <f t="shared" si="164"/>
        <v/>
      </c>
      <c r="AO176" s="207" t="str">
        <f t="shared" si="165"/>
        <v/>
      </c>
      <c r="AP176" s="207" t="str">
        <f t="shared" si="166"/>
        <v/>
      </c>
      <c r="AQ176" s="207" t="str">
        <f t="shared" si="167"/>
        <v/>
      </c>
      <c r="AR176" s="207" t="str">
        <f t="shared" si="168"/>
        <v/>
      </c>
      <c r="AS176" s="207" t="str">
        <f t="shared" si="169"/>
        <v/>
      </c>
      <c r="AT176" s="207" t="str">
        <f t="shared" si="170"/>
        <v/>
      </c>
      <c r="AU176" s="207" t="str">
        <f t="shared" si="171"/>
        <v/>
      </c>
      <c r="AV176" s="207" t="str">
        <f t="shared" si="172"/>
        <v/>
      </c>
      <c r="AW176" s="207" t="str">
        <f t="shared" si="173"/>
        <v/>
      </c>
      <c r="AY176" s="160"/>
      <c r="AZ176" s="160"/>
      <c r="BA176" s="160"/>
      <c r="BB176" s="160"/>
      <c r="BC176" s="160"/>
      <c r="BD176" s="160"/>
      <c r="BE176" s="160"/>
      <c r="BF176" s="160"/>
      <c r="BG176" s="160"/>
      <c r="BH176" s="160"/>
      <c r="BI176" s="160"/>
      <c r="BJ176" s="160"/>
      <c r="BK176" s="160"/>
      <c r="BL176" s="160"/>
      <c r="BM176" s="160"/>
    </row>
    <row r="177" spans="1:65" s="43" customFormat="1" hidden="1" outlineLevel="1" x14ac:dyDescent="0.2">
      <c r="A177" s="194"/>
      <c r="B177" s="4"/>
      <c r="C177" s="3"/>
      <c r="D177" s="89">
        <f t="shared" si="139"/>
        <v>0</v>
      </c>
      <c r="E177" s="195"/>
      <c r="F177" s="195"/>
      <c r="G177" s="196"/>
      <c r="H177" s="197"/>
      <c r="I177" s="198"/>
      <c r="J177" s="197"/>
      <c r="K177" s="198"/>
      <c r="L177" s="199"/>
      <c r="M177" s="200"/>
      <c r="N177" s="197"/>
      <c r="O177" s="201"/>
      <c r="P177" s="202">
        <f t="shared" si="140"/>
        <v>0</v>
      </c>
      <c r="Q177" s="195">
        <f t="shared" si="141"/>
        <v>0</v>
      </c>
      <c r="R177" s="195">
        <f t="shared" si="142"/>
        <v>0</v>
      </c>
      <c r="S177" s="203" t="str">
        <f t="shared" si="143"/>
        <v>-</v>
      </c>
      <c r="T177" s="204" t="str">
        <f t="shared" si="144"/>
        <v/>
      </c>
      <c r="U177" s="204" t="str">
        <f t="shared" si="145"/>
        <v/>
      </c>
      <c r="V177" s="204" t="str">
        <f t="shared" si="146"/>
        <v/>
      </c>
      <c r="W177" s="204" t="str">
        <f t="shared" si="147"/>
        <v/>
      </c>
      <c r="X177" s="204" t="str">
        <f t="shared" si="148"/>
        <v/>
      </c>
      <c r="Y177" s="204" t="str">
        <f t="shared" si="149"/>
        <v/>
      </c>
      <c r="Z177" s="204" t="str">
        <f t="shared" si="150"/>
        <v/>
      </c>
      <c r="AA177" s="204" t="str">
        <f t="shared" si="151"/>
        <v/>
      </c>
      <c r="AB177" s="204" t="str">
        <f t="shared" si="152"/>
        <v/>
      </c>
      <c r="AC177" s="204" t="str">
        <f t="shared" si="153"/>
        <v/>
      </c>
      <c r="AD177" s="205" t="str">
        <f t="shared" si="154"/>
        <v/>
      </c>
      <c r="AE177" s="205" t="str">
        <f t="shared" si="155"/>
        <v/>
      </c>
      <c r="AF177" s="205" t="str">
        <f t="shared" si="156"/>
        <v/>
      </c>
      <c r="AG177" s="205" t="str">
        <f t="shared" si="157"/>
        <v/>
      </c>
      <c r="AH177" s="206" t="str">
        <f t="shared" si="158"/>
        <v/>
      </c>
      <c r="AI177" s="207" t="str">
        <f t="shared" si="159"/>
        <v/>
      </c>
      <c r="AJ177" s="207" t="str">
        <f t="shared" si="160"/>
        <v/>
      </c>
      <c r="AK177" s="207" t="str">
        <f t="shared" si="161"/>
        <v/>
      </c>
      <c r="AL177" s="207" t="str">
        <f t="shared" si="162"/>
        <v/>
      </c>
      <c r="AM177" s="207" t="str">
        <f t="shared" si="163"/>
        <v/>
      </c>
      <c r="AN177" s="207" t="str">
        <f t="shared" si="164"/>
        <v/>
      </c>
      <c r="AO177" s="207" t="str">
        <f t="shared" si="165"/>
        <v/>
      </c>
      <c r="AP177" s="207" t="str">
        <f t="shared" si="166"/>
        <v/>
      </c>
      <c r="AQ177" s="207" t="str">
        <f t="shared" si="167"/>
        <v/>
      </c>
      <c r="AR177" s="207" t="str">
        <f t="shared" si="168"/>
        <v/>
      </c>
      <c r="AS177" s="207" t="str">
        <f t="shared" si="169"/>
        <v/>
      </c>
      <c r="AT177" s="207" t="str">
        <f t="shared" si="170"/>
        <v/>
      </c>
      <c r="AU177" s="207" t="str">
        <f t="shared" si="171"/>
        <v/>
      </c>
      <c r="AV177" s="207" t="str">
        <f t="shared" si="172"/>
        <v/>
      </c>
      <c r="AW177" s="207" t="str">
        <f t="shared" si="173"/>
        <v/>
      </c>
      <c r="AY177" s="160"/>
      <c r="AZ177" s="160"/>
      <c r="BA177" s="160"/>
      <c r="BB177" s="160"/>
      <c r="BC177" s="160"/>
      <c r="BD177" s="160"/>
      <c r="BE177" s="160"/>
      <c r="BF177" s="160"/>
      <c r="BG177" s="160"/>
      <c r="BH177" s="160"/>
      <c r="BI177" s="160"/>
      <c r="BJ177" s="160"/>
      <c r="BK177" s="160"/>
      <c r="BL177" s="160"/>
      <c r="BM177" s="160"/>
    </row>
    <row r="178" spans="1:65" s="43" customFormat="1" hidden="1" outlineLevel="1" x14ac:dyDescent="0.2">
      <c r="A178" s="194"/>
      <c r="B178" s="4"/>
      <c r="C178" s="3"/>
      <c r="D178" s="89">
        <f t="shared" si="139"/>
        <v>0</v>
      </c>
      <c r="E178" s="195"/>
      <c r="F178" s="195"/>
      <c r="G178" s="196"/>
      <c r="H178" s="197"/>
      <c r="I178" s="198"/>
      <c r="J178" s="197"/>
      <c r="K178" s="198"/>
      <c r="L178" s="199"/>
      <c r="M178" s="200"/>
      <c r="N178" s="197"/>
      <c r="O178" s="201"/>
      <c r="P178" s="202">
        <f t="shared" si="140"/>
        <v>0</v>
      </c>
      <c r="Q178" s="195">
        <f t="shared" si="141"/>
        <v>0</v>
      </c>
      <c r="R178" s="195">
        <f t="shared" si="142"/>
        <v>0</v>
      </c>
      <c r="S178" s="203" t="str">
        <f t="shared" si="143"/>
        <v>-</v>
      </c>
      <c r="T178" s="204" t="str">
        <f t="shared" si="144"/>
        <v/>
      </c>
      <c r="U178" s="204" t="str">
        <f t="shared" si="145"/>
        <v/>
      </c>
      <c r="V178" s="204" t="str">
        <f t="shared" si="146"/>
        <v/>
      </c>
      <c r="W178" s="204" t="str">
        <f t="shared" si="147"/>
        <v/>
      </c>
      <c r="X178" s="204" t="str">
        <f t="shared" si="148"/>
        <v/>
      </c>
      <c r="Y178" s="204" t="str">
        <f t="shared" si="149"/>
        <v/>
      </c>
      <c r="Z178" s="204" t="str">
        <f t="shared" si="150"/>
        <v/>
      </c>
      <c r="AA178" s="204" t="str">
        <f t="shared" si="151"/>
        <v/>
      </c>
      <c r="AB178" s="204" t="str">
        <f t="shared" si="152"/>
        <v/>
      </c>
      <c r="AC178" s="204" t="str">
        <f t="shared" si="153"/>
        <v/>
      </c>
      <c r="AD178" s="205" t="str">
        <f t="shared" si="154"/>
        <v/>
      </c>
      <c r="AE178" s="205" t="str">
        <f t="shared" si="155"/>
        <v/>
      </c>
      <c r="AF178" s="205" t="str">
        <f t="shared" si="156"/>
        <v/>
      </c>
      <c r="AG178" s="205" t="str">
        <f t="shared" si="157"/>
        <v/>
      </c>
      <c r="AH178" s="206" t="str">
        <f t="shared" si="158"/>
        <v/>
      </c>
      <c r="AI178" s="207" t="str">
        <f t="shared" si="159"/>
        <v/>
      </c>
      <c r="AJ178" s="207" t="str">
        <f t="shared" si="160"/>
        <v/>
      </c>
      <c r="AK178" s="207" t="str">
        <f t="shared" si="161"/>
        <v/>
      </c>
      <c r="AL178" s="207" t="str">
        <f t="shared" si="162"/>
        <v/>
      </c>
      <c r="AM178" s="207" t="str">
        <f t="shared" si="163"/>
        <v/>
      </c>
      <c r="AN178" s="207" t="str">
        <f t="shared" si="164"/>
        <v/>
      </c>
      <c r="AO178" s="207" t="str">
        <f t="shared" si="165"/>
        <v/>
      </c>
      <c r="AP178" s="207" t="str">
        <f t="shared" si="166"/>
        <v/>
      </c>
      <c r="AQ178" s="207" t="str">
        <f t="shared" si="167"/>
        <v/>
      </c>
      <c r="AR178" s="207" t="str">
        <f t="shared" si="168"/>
        <v/>
      </c>
      <c r="AS178" s="207" t="str">
        <f t="shared" si="169"/>
        <v/>
      </c>
      <c r="AT178" s="207" t="str">
        <f t="shared" si="170"/>
        <v/>
      </c>
      <c r="AU178" s="207" t="str">
        <f t="shared" si="171"/>
        <v/>
      </c>
      <c r="AV178" s="207" t="str">
        <f t="shared" si="172"/>
        <v/>
      </c>
      <c r="AW178" s="207" t="str">
        <f t="shared" si="173"/>
        <v/>
      </c>
      <c r="AY178" s="160"/>
      <c r="AZ178" s="160"/>
      <c r="BA178" s="160"/>
      <c r="BB178" s="160"/>
      <c r="BC178" s="160"/>
      <c r="BD178" s="160"/>
      <c r="BE178" s="160"/>
      <c r="BF178" s="160"/>
      <c r="BG178" s="160"/>
      <c r="BH178" s="160"/>
      <c r="BI178" s="160"/>
      <c r="BJ178" s="160"/>
      <c r="BK178" s="160"/>
      <c r="BL178" s="160"/>
      <c r="BM178" s="160"/>
    </row>
    <row r="179" spans="1:65" s="43" customFormat="1" hidden="1" outlineLevel="1" x14ac:dyDescent="0.2">
      <c r="A179" s="194"/>
      <c r="B179" s="4"/>
      <c r="C179" s="3"/>
      <c r="D179" s="89">
        <f t="shared" si="139"/>
        <v>0</v>
      </c>
      <c r="E179" s="195"/>
      <c r="F179" s="195"/>
      <c r="G179" s="196"/>
      <c r="H179" s="197"/>
      <c r="I179" s="198"/>
      <c r="J179" s="197"/>
      <c r="K179" s="198"/>
      <c r="L179" s="199"/>
      <c r="M179" s="200"/>
      <c r="N179" s="197"/>
      <c r="O179" s="201"/>
      <c r="P179" s="202">
        <f t="shared" si="140"/>
        <v>0</v>
      </c>
      <c r="Q179" s="195">
        <f t="shared" si="141"/>
        <v>0</v>
      </c>
      <c r="R179" s="195">
        <f t="shared" si="142"/>
        <v>0</v>
      </c>
      <c r="S179" s="203" t="str">
        <f t="shared" si="143"/>
        <v>-</v>
      </c>
      <c r="T179" s="204" t="str">
        <f t="shared" si="144"/>
        <v/>
      </c>
      <c r="U179" s="204" t="str">
        <f t="shared" si="145"/>
        <v/>
      </c>
      <c r="V179" s="204" t="str">
        <f t="shared" si="146"/>
        <v/>
      </c>
      <c r="W179" s="204" t="str">
        <f t="shared" si="147"/>
        <v/>
      </c>
      <c r="X179" s="204" t="str">
        <f t="shared" si="148"/>
        <v/>
      </c>
      <c r="Y179" s="204" t="str">
        <f t="shared" si="149"/>
        <v/>
      </c>
      <c r="Z179" s="204" t="str">
        <f t="shared" si="150"/>
        <v/>
      </c>
      <c r="AA179" s="204" t="str">
        <f t="shared" si="151"/>
        <v/>
      </c>
      <c r="AB179" s="204" t="str">
        <f t="shared" si="152"/>
        <v/>
      </c>
      <c r="AC179" s="204" t="str">
        <f t="shared" si="153"/>
        <v/>
      </c>
      <c r="AD179" s="205" t="str">
        <f t="shared" si="154"/>
        <v/>
      </c>
      <c r="AE179" s="205" t="str">
        <f t="shared" si="155"/>
        <v/>
      </c>
      <c r="AF179" s="205" t="str">
        <f t="shared" si="156"/>
        <v/>
      </c>
      <c r="AG179" s="205" t="str">
        <f t="shared" si="157"/>
        <v/>
      </c>
      <c r="AH179" s="206" t="str">
        <f t="shared" si="158"/>
        <v/>
      </c>
      <c r="AI179" s="207" t="str">
        <f t="shared" si="159"/>
        <v/>
      </c>
      <c r="AJ179" s="207" t="str">
        <f t="shared" si="160"/>
        <v/>
      </c>
      <c r="AK179" s="207" t="str">
        <f t="shared" si="161"/>
        <v/>
      </c>
      <c r="AL179" s="207" t="str">
        <f t="shared" si="162"/>
        <v/>
      </c>
      <c r="AM179" s="207" t="str">
        <f t="shared" si="163"/>
        <v/>
      </c>
      <c r="AN179" s="207" t="str">
        <f t="shared" si="164"/>
        <v/>
      </c>
      <c r="AO179" s="207" t="str">
        <f t="shared" si="165"/>
        <v/>
      </c>
      <c r="AP179" s="207" t="str">
        <f t="shared" si="166"/>
        <v/>
      </c>
      <c r="AQ179" s="207" t="str">
        <f t="shared" si="167"/>
        <v/>
      </c>
      <c r="AR179" s="207" t="str">
        <f t="shared" si="168"/>
        <v/>
      </c>
      <c r="AS179" s="207" t="str">
        <f t="shared" si="169"/>
        <v/>
      </c>
      <c r="AT179" s="207" t="str">
        <f t="shared" si="170"/>
        <v/>
      </c>
      <c r="AU179" s="207" t="str">
        <f t="shared" si="171"/>
        <v/>
      </c>
      <c r="AV179" s="207" t="str">
        <f t="shared" si="172"/>
        <v/>
      </c>
      <c r="AW179" s="207" t="str">
        <f t="shared" si="173"/>
        <v/>
      </c>
      <c r="AY179" s="160"/>
      <c r="AZ179" s="160"/>
      <c r="BA179" s="160"/>
      <c r="BB179" s="160"/>
      <c r="BC179" s="160"/>
      <c r="BD179" s="160"/>
      <c r="BE179" s="160"/>
      <c r="BF179" s="160"/>
      <c r="BG179" s="160"/>
      <c r="BH179" s="160"/>
      <c r="BI179" s="160"/>
      <c r="BJ179" s="160"/>
      <c r="BK179" s="160"/>
      <c r="BL179" s="160"/>
      <c r="BM179" s="160"/>
    </row>
    <row r="180" spans="1:65" s="43" customFormat="1" hidden="1" outlineLevel="1" x14ac:dyDescent="0.2">
      <c r="A180" s="194"/>
      <c r="B180" s="4"/>
      <c r="C180" s="3"/>
      <c r="D180" s="89">
        <f t="shared" si="139"/>
        <v>0</v>
      </c>
      <c r="E180" s="195"/>
      <c r="F180" s="195"/>
      <c r="G180" s="196"/>
      <c r="H180" s="197"/>
      <c r="I180" s="198"/>
      <c r="J180" s="197"/>
      <c r="K180" s="198"/>
      <c r="L180" s="199"/>
      <c r="M180" s="200"/>
      <c r="N180" s="197"/>
      <c r="O180" s="201"/>
      <c r="P180" s="202">
        <f t="shared" si="140"/>
        <v>0</v>
      </c>
      <c r="Q180" s="195">
        <f t="shared" si="141"/>
        <v>0</v>
      </c>
      <c r="R180" s="195">
        <f t="shared" si="142"/>
        <v>0</v>
      </c>
      <c r="S180" s="203" t="str">
        <f t="shared" si="143"/>
        <v>-</v>
      </c>
      <c r="T180" s="204" t="str">
        <f t="shared" si="144"/>
        <v/>
      </c>
      <c r="U180" s="204" t="str">
        <f t="shared" si="145"/>
        <v/>
      </c>
      <c r="V180" s="204" t="str">
        <f t="shared" si="146"/>
        <v/>
      </c>
      <c r="W180" s="204" t="str">
        <f t="shared" si="147"/>
        <v/>
      </c>
      <c r="X180" s="204" t="str">
        <f t="shared" si="148"/>
        <v/>
      </c>
      <c r="Y180" s="204" t="str">
        <f t="shared" si="149"/>
        <v/>
      </c>
      <c r="Z180" s="204" t="str">
        <f t="shared" si="150"/>
        <v/>
      </c>
      <c r="AA180" s="204" t="str">
        <f t="shared" si="151"/>
        <v/>
      </c>
      <c r="AB180" s="204" t="str">
        <f t="shared" si="152"/>
        <v/>
      </c>
      <c r="AC180" s="204" t="str">
        <f t="shared" si="153"/>
        <v/>
      </c>
      <c r="AD180" s="205" t="str">
        <f t="shared" si="154"/>
        <v/>
      </c>
      <c r="AE180" s="205" t="str">
        <f t="shared" si="155"/>
        <v/>
      </c>
      <c r="AF180" s="205" t="str">
        <f t="shared" si="156"/>
        <v/>
      </c>
      <c r="AG180" s="205" t="str">
        <f t="shared" si="157"/>
        <v/>
      </c>
      <c r="AH180" s="206" t="str">
        <f t="shared" si="158"/>
        <v/>
      </c>
      <c r="AI180" s="207" t="str">
        <f t="shared" si="159"/>
        <v/>
      </c>
      <c r="AJ180" s="207" t="str">
        <f t="shared" si="160"/>
        <v/>
      </c>
      <c r="AK180" s="207" t="str">
        <f t="shared" si="161"/>
        <v/>
      </c>
      <c r="AL180" s="207" t="str">
        <f t="shared" si="162"/>
        <v/>
      </c>
      <c r="AM180" s="207" t="str">
        <f t="shared" si="163"/>
        <v/>
      </c>
      <c r="AN180" s="207" t="str">
        <f t="shared" si="164"/>
        <v/>
      </c>
      <c r="AO180" s="207" t="str">
        <f t="shared" si="165"/>
        <v/>
      </c>
      <c r="AP180" s="207" t="str">
        <f t="shared" si="166"/>
        <v/>
      </c>
      <c r="AQ180" s="207" t="str">
        <f t="shared" si="167"/>
        <v/>
      </c>
      <c r="AR180" s="207" t="str">
        <f t="shared" si="168"/>
        <v/>
      </c>
      <c r="AS180" s="207" t="str">
        <f t="shared" si="169"/>
        <v/>
      </c>
      <c r="AT180" s="207" t="str">
        <f t="shared" si="170"/>
        <v/>
      </c>
      <c r="AU180" s="207" t="str">
        <f t="shared" si="171"/>
        <v/>
      </c>
      <c r="AV180" s="207" t="str">
        <f t="shared" si="172"/>
        <v/>
      </c>
      <c r="AW180" s="207" t="str">
        <f t="shared" si="173"/>
        <v/>
      </c>
      <c r="AY180" s="160"/>
      <c r="AZ180" s="160"/>
      <c r="BA180" s="160"/>
      <c r="BB180" s="160"/>
      <c r="BC180" s="160"/>
      <c r="BD180" s="160"/>
      <c r="BE180" s="160"/>
      <c r="BF180" s="160"/>
      <c r="BG180" s="160"/>
      <c r="BH180" s="160"/>
      <c r="BI180" s="160"/>
      <c r="BJ180" s="160"/>
      <c r="BK180" s="160"/>
      <c r="BL180" s="160"/>
      <c r="BM180" s="160"/>
    </row>
    <row r="181" spans="1:65" s="43" customFormat="1" hidden="1" outlineLevel="1" x14ac:dyDescent="0.2">
      <c r="A181" s="194"/>
      <c r="B181" s="4"/>
      <c r="C181" s="3"/>
      <c r="D181" s="89">
        <f t="shared" si="139"/>
        <v>0</v>
      </c>
      <c r="E181" s="195"/>
      <c r="F181" s="195"/>
      <c r="G181" s="196"/>
      <c r="H181" s="197"/>
      <c r="I181" s="198"/>
      <c r="J181" s="197"/>
      <c r="K181" s="198"/>
      <c r="L181" s="199"/>
      <c r="M181" s="200"/>
      <c r="N181" s="197"/>
      <c r="O181" s="201"/>
      <c r="P181" s="202">
        <f t="shared" si="140"/>
        <v>0</v>
      </c>
      <c r="Q181" s="195">
        <f t="shared" si="141"/>
        <v>0</v>
      </c>
      <c r="R181" s="195">
        <f t="shared" si="142"/>
        <v>0</v>
      </c>
      <c r="S181" s="203" t="str">
        <f t="shared" si="143"/>
        <v>-</v>
      </c>
      <c r="T181" s="204" t="str">
        <f t="shared" si="144"/>
        <v/>
      </c>
      <c r="U181" s="204" t="str">
        <f t="shared" si="145"/>
        <v/>
      </c>
      <c r="V181" s="204" t="str">
        <f t="shared" si="146"/>
        <v/>
      </c>
      <c r="W181" s="204" t="str">
        <f t="shared" si="147"/>
        <v/>
      </c>
      <c r="X181" s="204" t="str">
        <f t="shared" si="148"/>
        <v/>
      </c>
      <c r="Y181" s="204" t="str">
        <f t="shared" si="149"/>
        <v/>
      </c>
      <c r="Z181" s="204" t="str">
        <f t="shared" si="150"/>
        <v/>
      </c>
      <c r="AA181" s="204" t="str">
        <f t="shared" si="151"/>
        <v/>
      </c>
      <c r="AB181" s="204" t="str">
        <f t="shared" si="152"/>
        <v/>
      </c>
      <c r="AC181" s="204" t="str">
        <f t="shared" si="153"/>
        <v/>
      </c>
      <c r="AD181" s="205" t="str">
        <f t="shared" si="154"/>
        <v/>
      </c>
      <c r="AE181" s="205" t="str">
        <f t="shared" si="155"/>
        <v/>
      </c>
      <c r="AF181" s="205" t="str">
        <f t="shared" si="156"/>
        <v/>
      </c>
      <c r="AG181" s="205" t="str">
        <f t="shared" si="157"/>
        <v/>
      </c>
      <c r="AH181" s="206" t="str">
        <f t="shared" si="158"/>
        <v/>
      </c>
      <c r="AI181" s="207" t="str">
        <f t="shared" si="159"/>
        <v/>
      </c>
      <c r="AJ181" s="207" t="str">
        <f t="shared" si="160"/>
        <v/>
      </c>
      <c r="AK181" s="207" t="str">
        <f t="shared" si="161"/>
        <v/>
      </c>
      <c r="AL181" s="207" t="str">
        <f t="shared" si="162"/>
        <v/>
      </c>
      <c r="AM181" s="207" t="str">
        <f t="shared" si="163"/>
        <v/>
      </c>
      <c r="AN181" s="207" t="str">
        <f t="shared" si="164"/>
        <v/>
      </c>
      <c r="AO181" s="207" t="str">
        <f t="shared" si="165"/>
        <v/>
      </c>
      <c r="AP181" s="207" t="str">
        <f t="shared" si="166"/>
        <v/>
      </c>
      <c r="AQ181" s="207" t="str">
        <f t="shared" si="167"/>
        <v/>
      </c>
      <c r="AR181" s="207" t="str">
        <f t="shared" si="168"/>
        <v/>
      </c>
      <c r="AS181" s="207" t="str">
        <f t="shared" si="169"/>
        <v/>
      </c>
      <c r="AT181" s="207" t="str">
        <f t="shared" si="170"/>
        <v/>
      </c>
      <c r="AU181" s="207" t="str">
        <f t="shared" si="171"/>
        <v/>
      </c>
      <c r="AV181" s="207" t="str">
        <f t="shared" si="172"/>
        <v/>
      </c>
      <c r="AW181" s="207" t="str">
        <f t="shared" si="173"/>
        <v/>
      </c>
      <c r="AY181" s="160"/>
      <c r="AZ181" s="160"/>
      <c r="BA181" s="160"/>
      <c r="BB181" s="160"/>
      <c r="BC181" s="160"/>
      <c r="BD181" s="160"/>
      <c r="BE181" s="160"/>
      <c r="BF181" s="160"/>
      <c r="BG181" s="160"/>
      <c r="BH181" s="160"/>
      <c r="BI181" s="160"/>
      <c r="BJ181" s="160"/>
      <c r="BK181" s="160"/>
      <c r="BL181" s="160"/>
      <c r="BM181" s="160"/>
    </row>
    <row r="182" spans="1:65" s="43" customFormat="1" hidden="1" outlineLevel="1" x14ac:dyDescent="0.2">
      <c r="A182" s="194"/>
      <c r="B182" s="4"/>
      <c r="C182" s="3"/>
      <c r="D182" s="89">
        <f t="shared" si="139"/>
        <v>0</v>
      </c>
      <c r="E182" s="195"/>
      <c r="F182" s="195"/>
      <c r="G182" s="196"/>
      <c r="H182" s="197"/>
      <c r="I182" s="198"/>
      <c r="J182" s="197"/>
      <c r="K182" s="198"/>
      <c r="L182" s="199"/>
      <c r="M182" s="200"/>
      <c r="N182" s="197"/>
      <c r="O182" s="201"/>
      <c r="P182" s="202">
        <f t="shared" si="140"/>
        <v>0</v>
      </c>
      <c r="Q182" s="195">
        <f t="shared" si="141"/>
        <v>0</v>
      </c>
      <c r="R182" s="195">
        <f t="shared" si="142"/>
        <v>0</v>
      </c>
      <c r="S182" s="203" t="str">
        <f t="shared" si="143"/>
        <v>-</v>
      </c>
      <c r="T182" s="204" t="str">
        <f t="shared" si="144"/>
        <v/>
      </c>
      <c r="U182" s="204" t="str">
        <f t="shared" si="145"/>
        <v/>
      </c>
      <c r="V182" s="204" t="str">
        <f t="shared" si="146"/>
        <v/>
      </c>
      <c r="W182" s="204" t="str">
        <f t="shared" si="147"/>
        <v/>
      </c>
      <c r="X182" s="204" t="str">
        <f t="shared" si="148"/>
        <v/>
      </c>
      <c r="Y182" s="204" t="str">
        <f t="shared" si="149"/>
        <v/>
      </c>
      <c r="Z182" s="204" t="str">
        <f t="shared" si="150"/>
        <v/>
      </c>
      <c r="AA182" s="204" t="str">
        <f t="shared" si="151"/>
        <v/>
      </c>
      <c r="AB182" s="204" t="str">
        <f t="shared" si="152"/>
        <v/>
      </c>
      <c r="AC182" s="204" t="str">
        <f t="shared" si="153"/>
        <v/>
      </c>
      <c r="AD182" s="205" t="str">
        <f t="shared" si="154"/>
        <v/>
      </c>
      <c r="AE182" s="205" t="str">
        <f t="shared" si="155"/>
        <v/>
      </c>
      <c r="AF182" s="205" t="str">
        <f t="shared" si="156"/>
        <v/>
      </c>
      <c r="AG182" s="205" t="str">
        <f t="shared" si="157"/>
        <v/>
      </c>
      <c r="AH182" s="206" t="str">
        <f t="shared" si="158"/>
        <v/>
      </c>
      <c r="AI182" s="207" t="str">
        <f t="shared" si="159"/>
        <v/>
      </c>
      <c r="AJ182" s="207" t="str">
        <f t="shared" si="160"/>
        <v/>
      </c>
      <c r="AK182" s="207" t="str">
        <f t="shared" si="161"/>
        <v/>
      </c>
      <c r="AL182" s="207" t="str">
        <f t="shared" si="162"/>
        <v/>
      </c>
      <c r="AM182" s="207" t="str">
        <f t="shared" si="163"/>
        <v/>
      </c>
      <c r="AN182" s="207" t="str">
        <f t="shared" si="164"/>
        <v/>
      </c>
      <c r="AO182" s="207" t="str">
        <f t="shared" si="165"/>
        <v/>
      </c>
      <c r="AP182" s="207" t="str">
        <f t="shared" si="166"/>
        <v/>
      </c>
      <c r="AQ182" s="207" t="str">
        <f t="shared" si="167"/>
        <v/>
      </c>
      <c r="AR182" s="207" t="str">
        <f t="shared" si="168"/>
        <v/>
      </c>
      <c r="AS182" s="207" t="str">
        <f t="shared" si="169"/>
        <v/>
      </c>
      <c r="AT182" s="207" t="str">
        <f t="shared" si="170"/>
        <v/>
      </c>
      <c r="AU182" s="207" t="str">
        <f t="shared" si="171"/>
        <v/>
      </c>
      <c r="AV182" s="207" t="str">
        <f t="shared" si="172"/>
        <v/>
      </c>
      <c r="AW182" s="207" t="str">
        <f t="shared" si="173"/>
        <v/>
      </c>
      <c r="AY182" s="160"/>
      <c r="AZ182" s="160"/>
      <c r="BA182" s="160"/>
      <c r="BB182" s="160"/>
      <c r="BC182" s="160"/>
      <c r="BD182" s="160"/>
      <c r="BE182" s="160"/>
      <c r="BF182" s="160"/>
      <c r="BG182" s="160"/>
      <c r="BH182" s="160"/>
      <c r="BI182" s="160"/>
      <c r="BJ182" s="160"/>
      <c r="BK182" s="160"/>
      <c r="BL182" s="160"/>
      <c r="BM182" s="160"/>
    </row>
    <row r="183" spans="1:65" s="43" customFormat="1" hidden="1" outlineLevel="1" x14ac:dyDescent="0.2">
      <c r="A183" s="194"/>
      <c r="B183" s="4"/>
      <c r="C183" s="3"/>
      <c r="D183" s="89">
        <f t="shared" si="139"/>
        <v>0</v>
      </c>
      <c r="E183" s="195"/>
      <c r="F183" s="195"/>
      <c r="G183" s="196"/>
      <c r="H183" s="197"/>
      <c r="I183" s="198"/>
      <c r="J183" s="197"/>
      <c r="K183" s="198"/>
      <c r="L183" s="199"/>
      <c r="M183" s="200"/>
      <c r="N183" s="197"/>
      <c r="O183" s="201"/>
      <c r="P183" s="202">
        <f t="shared" si="140"/>
        <v>0</v>
      </c>
      <c r="Q183" s="195">
        <f t="shared" si="141"/>
        <v>0</v>
      </c>
      <c r="R183" s="195">
        <f t="shared" si="142"/>
        <v>0</v>
      </c>
      <c r="S183" s="203" t="str">
        <f t="shared" si="143"/>
        <v>-</v>
      </c>
      <c r="T183" s="204" t="str">
        <f t="shared" si="144"/>
        <v/>
      </c>
      <c r="U183" s="204" t="str">
        <f t="shared" si="145"/>
        <v/>
      </c>
      <c r="V183" s="204" t="str">
        <f t="shared" si="146"/>
        <v/>
      </c>
      <c r="W183" s="204" t="str">
        <f t="shared" si="147"/>
        <v/>
      </c>
      <c r="X183" s="204" t="str">
        <f t="shared" si="148"/>
        <v/>
      </c>
      <c r="Y183" s="204" t="str">
        <f t="shared" si="149"/>
        <v/>
      </c>
      <c r="Z183" s="204" t="str">
        <f t="shared" si="150"/>
        <v/>
      </c>
      <c r="AA183" s="204" t="str">
        <f t="shared" si="151"/>
        <v/>
      </c>
      <c r="AB183" s="204" t="str">
        <f t="shared" si="152"/>
        <v/>
      </c>
      <c r="AC183" s="204" t="str">
        <f t="shared" si="153"/>
        <v/>
      </c>
      <c r="AD183" s="205" t="str">
        <f t="shared" si="154"/>
        <v/>
      </c>
      <c r="AE183" s="205" t="str">
        <f t="shared" si="155"/>
        <v/>
      </c>
      <c r="AF183" s="205" t="str">
        <f t="shared" si="156"/>
        <v/>
      </c>
      <c r="AG183" s="205" t="str">
        <f t="shared" si="157"/>
        <v/>
      </c>
      <c r="AH183" s="206" t="str">
        <f t="shared" si="158"/>
        <v/>
      </c>
      <c r="AI183" s="207" t="str">
        <f t="shared" si="159"/>
        <v/>
      </c>
      <c r="AJ183" s="207" t="str">
        <f t="shared" si="160"/>
        <v/>
      </c>
      <c r="AK183" s="207" t="str">
        <f t="shared" si="161"/>
        <v/>
      </c>
      <c r="AL183" s="207" t="str">
        <f t="shared" si="162"/>
        <v/>
      </c>
      <c r="AM183" s="207" t="str">
        <f t="shared" si="163"/>
        <v/>
      </c>
      <c r="AN183" s="207" t="str">
        <f t="shared" si="164"/>
        <v/>
      </c>
      <c r="AO183" s="207" t="str">
        <f t="shared" si="165"/>
        <v/>
      </c>
      <c r="AP183" s="207" t="str">
        <f t="shared" si="166"/>
        <v/>
      </c>
      <c r="AQ183" s="207" t="str">
        <f t="shared" si="167"/>
        <v/>
      </c>
      <c r="AR183" s="207" t="str">
        <f t="shared" si="168"/>
        <v/>
      </c>
      <c r="AS183" s="207" t="str">
        <f t="shared" si="169"/>
        <v/>
      </c>
      <c r="AT183" s="207" t="str">
        <f t="shared" si="170"/>
        <v/>
      </c>
      <c r="AU183" s="207" t="str">
        <f t="shared" si="171"/>
        <v/>
      </c>
      <c r="AV183" s="207" t="str">
        <f t="shared" si="172"/>
        <v/>
      </c>
      <c r="AW183" s="207" t="str">
        <f t="shared" si="173"/>
        <v/>
      </c>
      <c r="AY183" s="160"/>
      <c r="AZ183" s="160"/>
      <c r="BA183" s="160"/>
      <c r="BB183" s="160"/>
      <c r="BC183" s="160"/>
      <c r="BD183" s="160"/>
      <c r="BE183" s="160"/>
      <c r="BF183" s="160"/>
      <c r="BG183" s="160"/>
      <c r="BH183" s="160"/>
      <c r="BI183" s="160"/>
      <c r="BJ183" s="160"/>
      <c r="BK183" s="160"/>
      <c r="BL183" s="160"/>
      <c r="BM183" s="160"/>
    </row>
    <row r="184" spans="1:65" s="43" customFormat="1" hidden="1" outlineLevel="1" x14ac:dyDescent="0.2">
      <c r="A184" s="194"/>
      <c r="B184" s="4"/>
      <c r="C184" s="3"/>
      <c r="D184" s="89">
        <f t="shared" si="139"/>
        <v>0</v>
      </c>
      <c r="E184" s="195"/>
      <c r="F184" s="195"/>
      <c r="G184" s="196"/>
      <c r="H184" s="197"/>
      <c r="I184" s="198"/>
      <c r="J184" s="197"/>
      <c r="K184" s="198"/>
      <c r="L184" s="199"/>
      <c r="M184" s="200"/>
      <c r="N184" s="197"/>
      <c r="O184" s="201"/>
      <c r="P184" s="202">
        <f t="shared" si="140"/>
        <v>0</v>
      </c>
      <c r="Q184" s="195">
        <f t="shared" si="141"/>
        <v>0</v>
      </c>
      <c r="R184" s="195">
        <f t="shared" si="142"/>
        <v>0</v>
      </c>
      <c r="S184" s="203" t="str">
        <f t="shared" si="143"/>
        <v>-</v>
      </c>
      <c r="T184" s="204" t="str">
        <f t="shared" si="144"/>
        <v/>
      </c>
      <c r="U184" s="204" t="str">
        <f t="shared" si="145"/>
        <v/>
      </c>
      <c r="V184" s="204" t="str">
        <f t="shared" si="146"/>
        <v/>
      </c>
      <c r="W184" s="204" t="str">
        <f t="shared" si="147"/>
        <v/>
      </c>
      <c r="X184" s="204" t="str">
        <f t="shared" si="148"/>
        <v/>
      </c>
      <c r="Y184" s="204" t="str">
        <f t="shared" si="149"/>
        <v/>
      </c>
      <c r="Z184" s="204" t="str">
        <f t="shared" si="150"/>
        <v/>
      </c>
      <c r="AA184" s="204" t="str">
        <f t="shared" si="151"/>
        <v/>
      </c>
      <c r="AB184" s="204" t="str">
        <f t="shared" si="152"/>
        <v/>
      </c>
      <c r="AC184" s="204" t="str">
        <f t="shared" si="153"/>
        <v/>
      </c>
      <c r="AD184" s="205" t="str">
        <f t="shared" si="154"/>
        <v/>
      </c>
      <c r="AE184" s="205" t="str">
        <f t="shared" si="155"/>
        <v/>
      </c>
      <c r="AF184" s="205" t="str">
        <f t="shared" si="156"/>
        <v/>
      </c>
      <c r="AG184" s="205" t="str">
        <f t="shared" si="157"/>
        <v/>
      </c>
      <c r="AH184" s="206" t="str">
        <f t="shared" si="158"/>
        <v/>
      </c>
      <c r="AI184" s="207" t="str">
        <f t="shared" si="159"/>
        <v/>
      </c>
      <c r="AJ184" s="207" t="str">
        <f t="shared" si="160"/>
        <v/>
      </c>
      <c r="AK184" s="207" t="str">
        <f t="shared" si="161"/>
        <v/>
      </c>
      <c r="AL184" s="207" t="str">
        <f t="shared" si="162"/>
        <v/>
      </c>
      <c r="AM184" s="207" t="str">
        <f t="shared" si="163"/>
        <v/>
      </c>
      <c r="AN184" s="207" t="str">
        <f t="shared" si="164"/>
        <v/>
      </c>
      <c r="AO184" s="207" t="str">
        <f t="shared" si="165"/>
        <v/>
      </c>
      <c r="AP184" s="207" t="str">
        <f t="shared" si="166"/>
        <v/>
      </c>
      <c r="AQ184" s="207" t="str">
        <f t="shared" si="167"/>
        <v/>
      </c>
      <c r="AR184" s="207" t="str">
        <f t="shared" si="168"/>
        <v/>
      </c>
      <c r="AS184" s="207" t="str">
        <f t="shared" si="169"/>
        <v/>
      </c>
      <c r="AT184" s="207" t="str">
        <f t="shared" si="170"/>
        <v/>
      </c>
      <c r="AU184" s="207" t="str">
        <f t="shared" si="171"/>
        <v/>
      </c>
      <c r="AV184" s="207" t="str">
        <f t="shared" si="172"/>
        <v/>
      </c>
      <c r="AW184" s="207" t="str">
        <f t="shared" si="173"/>
        <v/>
      </c>
      <c r="AY184" s="160"/>
      <c r="AZ184" s="160"/>
      <c r="BA184" s="160"/>
      <c r="BB184" s="160"/>
      <c r="BC184" s="160"/>
      <c r="BD184" s="160"/>
      <c r="BE184" s="160"/>
      <c r="BF184" s="160"/>
      <c r="BG184" s="160"/>
      <c r="BH184" s="160"/>
      <c r="BI184" s="160"/>
      <c r="BJ184" s="160"/>
      <c r="BK184" s="160"/>
      <c r="BL184" s="160"/>
      <c r="BM184" s="160"/>
    </row>
    <row r="185" spans="1:65" s="43" customFormat="1" hidden="1" outlineLevel="1" x14ac:dyDescent="0.2">
      <c r="A185" s="194"/>
      <c r="B185" s="4"/>
      <c r="C185" s="3"/>
      <c r="D185" s="89">
        <f t="shared" si="139"/>
        <v>0</v>
      </c>
      <c r="E185" s="195"/>
      <c r="F185" s="195"/>
      <c r="G185" s="196"/>
      <c r="H185" s="197"/>
      <c r="I185" s="198"/>
      <c r="J185" s="197"/>
      <c r="K185" s="198"/>
      <c r="L185" s="199"/>
      <c r="M185" s="200"/>
      <c r="N185" s="197"/>
      <c r="O185" s="201"/>
      <c r="P185" s="202">
        <f t="shared" si="140"/>
        <v>0</v>
      </c>
      <c r="Q185" s="195">
        <f t="shared" si="141"/>
        <v>0</v>
      </c>
      <c r="R185" s="195">
        <f t="shared" si="142"/>
        <v>0</v>
      </c>
      <c r="S185" s="203" t="str">
        <f t="shared" si="143"/>
        <v>-</v>
      </c>
      <c r="T185" s="204" t="str">
        <f t="shared" si="144"/>
        <v/>
      </c>
      <c r="U185" s="204" t="str">
        <f t="shared" si="145"/>
        <v/>
      </c>
      <c r="V185" s="204" t="str">
        <f t="shared" si="146"/>
        <v/>
      </c>
      <c r="W185" s="204" t="str">
        <f t="shared" si="147"/>
        <v/>
      </c>
      <c r="X185" s="204" t="str">
        <f t="shared" si="148"/>
        <v/>
      </c>
      <c r="Y185" s="204" t="str">
        <f t="shared" si="149"/>
        <v/>
      </c>
      <c r="Z185" s="204" t="str">
        <f t="shared" si="150"/>
        <v/>
      </c>
      <c r="AA185" s="204" t="str">
        <f t="shared" si="151"/>
        <v/>
      </c>
      <c r="AB185" s="204" t="str">
        <f t="shared" si="152"/>
        <v/>
      </c>
      <c r="AC185" s="204" t="str">
        <f t="shared" si="153"/>
        <v/>
      </c>
      <c r="AD185" s="205" t="str">
        <f t="shared" si="154"/>
        <v/>
      </c>
      <c r="AE185" s="205" t="str">
        <f t="shared" si="155"/>
        <v/>
      </c>
      <c r="AF185" s="205" t="str">
        <f t="shared" si="156"/>
        <v/>
      </c>
      <c r="AG185" s="205" t="str">
        <f t="shared" si="157"/>
        <v/>
      </c>
      <c r="AH185" s="206" t="str">
        <f t="shared" si="158"/>
        <v/>
      </c>
      <c r="AI185" s="207" t="str">
        <f t="shared" si="159"/>
        <v/>
      </c>
      <c r="AJ185" s="207" t="str">
        <f t="shared" si="160"/>
        <v/>
      </c>
      <c r="AK185" s="207" t="str">
        <f t="shared" si="161"/>
        <v/>
      </c>
      <c r="AL185" s="207" t="str">
        <f t="shared" si="162"/>
        <v/>
      </c>
      <c r="AM185" s="207" t="str">
        <f t="shared" si="163"/>
        <v/>
      </c>
      <c r="AN185" s="207" t="str">
        <f t="shared" si="164"/>
        <v/>
      </c>
      <c r="AO185" s="207" t="str">
        <f t="shared" si="165"/>
        <v/>
      </c>
      <c r="AP185" s="207" t="str">
        <f t="shared" si="166"/>
        <v/>
      </c>
      <c r="AQ185" s="207" t="str">
        <f t="shared" si="167"/>
        <v/>
      </c>
      <c r="AR185" s="207" t="str">
        <f t="shared" si="168"/>
        <v/>
      </c>
      <c r="AS185" s="207" t="str">
        <f t="shared" si="169"/>
        <v/>
      </c>
      <c r="AT185" s="207" t="str">
        <f t="shared" si="170"/>
        <v/>
      </c>
      <c r="AU185" s="207" t="str">
        <f t="shared" si="171"/>
        <v/>
      </c>
      <c r="AV185" s="207" t="str">
        <f t="shared" si="172"/>
        <v/>
      </c>
      <c r="AW185" s="207" t="str">
        <f t="shared" si="173"/>
        <v/>
      </c>
      <c r="AY185" s="160"/>
      <c r="AZ185" s="160"/>
      <c r="BA185" s="160"/>
      <c r="BB185" s="160"/>
      <c r="BC185" s="160"/>
      <c r="BD185" s="160"/>
      <c r="BE185" s="160"/>
      <c r="BF185" s="160"/>
      <c r="BG185" s="160"/>
      <c r="BH185" s="160"/>
      <c r="BI185" s="160"/>
      <c r="BJ185" s="160"/>
      <c r="BK185" s="160"/>
      <c r="BL185" s="160"/>
      <c r="BM185" s="160"/>
    </row>
    <row r="186" spans="1:65" s="43" customFormat="1" hidden="1" outlineLevel="1" x14ac:dyDescent="0.2">
      <c r="A186" s="194"/>
      <c r="B186" s="4"/>
      <c r="C186" s="3"/>
      <c r="D186" s="89">
        <f t="shared" si="139"/>
        <v>0</v>
      </c>
      <c r="E186" s="195"/>
      <c r="F186" s="195"/>
      <c r="G186" s="196"/>
      <c r="H186" s="197"/>
      <c r="I186" s="198"/>
      <c r="J186" s="197"/>
      <c r="K186" s="198"/>
      <c r="L186" s="199"/>
      <c r="M186" s="200"/>
      <c r="N186" s="197"/>
      <c r="O186" s="201"/>
      <c r="P186" s="202">
        <f t="shared" si="140"/>
        <v>0</v>
      </c>
      <c r="Q186" s="195">
        <f t="shared" si="141"/>
        <v>0</v>
      </c>
      <c r="R186" s="195">
        <f t="shared" si="142"/>
        <v>0</v>
      </c>
      <c r="S186" s="203" t="str">
        <f t="shared" si="143"/>
        <v>-</v>
      </c>
      <c r="T186" s="204" t="str">
        <f t="shared" si="144"/>
        <v/>
      </c>
      <c r="U186" s="204" t="str">
        <f t="shared" si="145"/>
        <v/>
      </c>
      <c r="V186" s="204" t="str">
        <f t="shared" si="146"/>
        <v/>
      </c>
      <c r="W186" s="204" t="str">
        <f t="shared" si="147"/>
        <v/>
      </c>
      <c r="X186" s="204" t="str">
        <f t="shared" si="148"/>
        <v/>
      </c>
      <c r="Y186" s="204" t="str">
        <f t="shared" si="149"/>
        <v/>
      </c>
      <c r="Z186" s="204" t="str">
        <f t="shared" si="150"/>
        <v/>
      </c>
      <c r="AA186" s="204" t="str">
        <f t="shared" si="151"/>
        <v/>
      </c>
      <c r="AB186" s="204" t="str">
        <f t="shared" si="152"/>
        <v/>
      </c>
      <c r="AC186" s="204" t="str">
        <f t="shared" si="153"/>
        <v/>
      </c>
      <c r="AD186" s="205" t="str">
        <f t="shared" si="154"/>
        <v/>
      </c>
      <c r="AE186" s="205" t="str">
        <f t="shared" si="155"/>
        <v/>
      </c>
      <c r="AF186" s="205" t="str">
        <f t="shared" si="156"/>
        <v/>
      </c>
      <c r="AG186" s="205" t="str">
        <f t="shared" si="157"/>
        <v/>
      </c>
      <c r="AH186" s="206" t="str">
        <f t="shared" si="158"/>
        <v/>
      </c>
      <c r="AI186" s="207" t="str">
        <f t="shared" si="159"/>
        <v/>
      </c>
      <c r="AJ186" s="207" t="str">
        <f t="shared" si="160"/>
        <v/>
      </c>
      <c r="AK186" s="207" t="str">
        <f t="shared" si="161"/>
        <v/>
      </c>
      <c r="AL186" s="207" t="str">
        <f t="shared" si="162"/>
        <v/>
      </c>
      <c r="AM186" s="207" t="str">
        <f t="shared" si="163"/>
        <v/>
      </c>
      <c r="AN186" s="207" t="str">
        <f t="shared" si="164"/>
        <v/>
      </c>
      <c r="AO186" s="207" t="str">
        <f t="shared" si="165"/>
        <v/>
      </c>
      <c r="AP186" s="207" t="str">
        <f t="shared" si="166"/>
        <v/>
      </c>
      <c r="AQ186" s="207" t="str">
        <f t="shared" si="167"/>
        <v/>
      </c>
      <c r="AR186" s="207" t="str">
        <f t="shared" si="168"/>
        <v/>
      </c>
      <c r="AS186" s="207" t="str">
        <f t="shared" si="169"/>
        <v/>
      </c>
      <c r="AT186" s="207" t="str">
        <f t="shared" si="170"/>
        <v/>
      </c>
      <c r="AU186" s="207" t="str">
        <f t="shared" si="171"/>
        <v/>
      </c>
      <c r="AV186" s="207" t="str">
        <f t="shared" si="172"/>
        <v/>
      </c>
      <c r="AW186" s="207" t="str">
        <f t="shared" si="173"/>
        <v/>
      </c>
      <c r="AY186" s="160"/>
      <c r="AZ186" s="160"/>
      <c r="BA186" s="160"/>
      <c r="BB186" s="160"/>
      <c r="BC186" s="160"/>
      <c r="BD186" s="160"/>
      <c r="BE186" s="160"/>
      <c r="BF186" s="160"/>
      <c r="BG186" s="160"/>
      <c r="BH186" s="160"/>
      <c r="BI186" s="160"/>
      <c r="BJ186" s="160"/>
      <c r="BK186" s="160"/>
      <c r="BL186" s="160"/>
      <c r="BM186" s="160"/>
    </row>
    <row r="187" spans="1:65" s="43" customFormat="1" hidden="1" outlineLevel="1" x14ac:dyDescent="0.2">
      <c r="A187" s="194"/>
      <c r="B187" s="4"/>
      <c r="C187" s="3"/>
      <c r="D187" s="89">
        <f t="shared" si="139"/>
        <v>0</v>
      </c>
      <c r="E187" s="195"/>
      <c r="F187" s="195"/>
      <c r="G187" s="196"/>
      <c r="H187" s="197"/>
      <c r="I187" s="198"/>
      <c r="J187" s="197"/>
      <c r="K187" s="198"/>
      <c r="L187" s="199"/>
      <c r="M187" s="200"/>
      <c r="N187" s="197"/>
      <c r="O187" s="201"/>
      <c r="P187" s="202">
        <f t="shared" si="140"/>
        <v>0</v>
      </c>
      <c r="Q187" s="195">
        <f t="shared" si="141"/>
        <v>0</v>
      </c>
      <c r="R187" s="195">
        <f t="shared" si="142"/>
        <v>0</v>
      </c>
      <c r="S187" s="203" t="str">
        <f t="shared" si="143"/>
        <v>-</v>
      </c>
      <c r="T187" s="204" t="str">
        <f t="shared" si="144"/>
        <v/>
      </c>
      <c r="U187" s="204" t="str">
        <f t="shared" si="145"/>
        <v/>
      </c>
      <c r="V187" s="204" t="str">
        <f t="shared" si="146"/>
        <v/>
      </c>
      <c r="W187" s="204" t="str">
        <f t="shared" si="147"/>
        <v/>
      </c>
      <c r="X187" s="204" t="str">
        <f t="shared" si="148"/>
        <v/>
      </c>
      <c r="Y187" s="204" t="str">
        <f t="shared" si="149"/>
        <v/>
      </c>
      <c r="Z187" s="204" t="str">
        <f t="shared" si="150"/>
        <v/>
      </c>
      <c r="AA187" s="204" t="str">
        <f t="shared" si="151"/>
        <v/>
      </c>
      <c r="AB187" s="204" t="str">
        <f t="shared" si="152"/>
        <v/>
      </c>
      <c r="AC187" s="204" t="str">
        <f t="shared" si="153"/>
        <v/>
      </c>
      <c r="AD187" s="205" t="str">
        <f t="shared" si="154"/>
        <v/>
      </c>
      <c r="AE187" s="205" t="str">
        <f t="shared" si="155"/>
        <v/>
      </c>
      <c r="AF187" s="205" t="str">
        <f t="shared" si="156"/>
        <v/>
      </c>
      <c r="AG187" s="205" t="str">
        <f t="shared" si="157"/>
        <v/>
      </c>
      <c r="AH187" s="206" t="str">
        <f t="shared" si="158"/>
        <v/>
      </c>
      <c r="AI187" s="207" t="str">
        <f t="shared" si="159"/>
        <v/>
      </c>
      <c r="AJ187" s="207" t="str">
        <f t="shared" si="160"/>
        <v/>
      </c>
      <c r="AK187" s="207" t="str">
        <f t="shared" si="161"/>
        <v/>
      </c>
      <c r="AL187" s="207" t="str">
        <f t="shared" si="162"/>
        <v/>
      </c>
      <c r="AM187" s="207" t="str">
        <f t="shared" si="163"/>
        <v/>
      </c>
      <c r="AN187" s="207" t="str">
        <f t="shared" si="164"/>
        <v/>
      </c>
      <c r="AO187" s="207" t="str">
        <f t="shared" si="165"/>
        <v/>
      </c>
      <c r="AP187" s="207" t="str">
        <f t="shared" si="166"/>
        <v/>
      </c>
      <c r="AQ187" s="207" t="str">
        <f t="shared" si="167"/>
        <v/>
      </c>
      <c r="AR187" s="207" t="str">
        <f t="shared" si="168"/>
        <v/>
      </c>
      <c r="AS187" s="207" t="str">
        <f t="shared" si="169"/>
        <v/>
      </c>
      <c r="AT187" s="207" t="str">
        <f t="shared" si="170"/>
        <v/>
      </c>
      <c r="AU187" s="207" t="str">
        <f t="shared" si="171"/>
        <v/>
      </c>
      <c r="AV187" s="207" t="str">
        <f t="shared" si="172"/>
        <v/>
      </c>
      <c r="AW187" s="207" t="str">
        <f t="shared" si="173"/>
        <v/>
      </c>
      <c r="AY187" s="160"/>
      <c r="AZ187" s="160"/>
      <c r="BA187" s="160"/>
      <c r="BB187" s="160"/>
      <c r="BC187" s="160"/>
      <c r="BD187" s="160"/>
      <c r="BE187" s="160"/>
      <c r="BF187" s="160"/>
      <c r="BG187" s="160"/>
      <c r="BH187" s="160"/>
      <c r="BI187" s="160"/>
      <c r="BJ187" s="160"/>
      <c r="BK187" s="160"/>
      <c r="BL187" s="160"/>
      <c r="BM187" s="160"/>
    </row>
    <row r="188" spans="1:65" s="43" customFormat="1" hidden="1" outlineLevel="1" x14ac:dyDescent="0.2">
      <c r="A188" s="194"/>
      <c r="B188" s="4"/>
      <c r="C188" s="3"/>
      <c r="D188" s="89">
        <f t="shared" si="139"/>
        <v>0</v>
      </c>
      <c r="E188" s="195"/>
      <c r="F188" s="195"/>
      <c r="G188" s="196"/>
      <c r="H188" s="197"/>
      <c r="I188" s="198"/>
      <c r="J188" s="197"/>
      <c r="K188" s="198"/>
      <c r="L188" s="199"/>
      <c r="M188" s="200"/>
      <c r="N188" s="197"/>
      <c r="O188" s="201"/>
      <c r="P188" s="202">
        <f t="shared" si="140"/>
        <v>0</v>
      </c>
      <c r="Q188" s="195">
        <f t="shared" si="141"/>
        <v>0</v>
      </c>
      <c r="R188" s="195">
        <f t="shared" si="142"/>
        <v>0</v>
      </c>
      <c r="S188" s="203" t="str">
        <f t="shared" si="143"/>
        <v>-</v>
      </c>
      <c r="T188" s="204" t="str">
        <f t="shared" si="144"/>
        <v/>
      </c>
      <c r="U188" s="204" t="str">
        <f t="shared" si="145"/>
        <v/>
      </c>
      <c r="V188" s="204" t="str">
        <f t="shared" si="146"/>
        <v/>
      </c>
      <c r="W188" s="204" t="str">
        <f t="shared" si="147"/>
        <v/>
      </c>
      <c r="X188" s="204" t="str">
        <f t="shared" si="148"/>
        <v/>
      </c>
      <c r="Y188" s="204" t="str">
        <f t="shared" si="149"/>
        <v/>
      </c>
      <c r="Z188" s="204" t="str">
        <f t="shared" si="150"/>
        <v/>
      </c>
      <c r="AA188" s="204" t="str">
        <f t="shared" si="151"/>
        <v/>
      </c>
      <c r="AB188" s="204" t="str">
        <f t="shared" si="152"/>
        <v/>
      </c>
      <c r="AC188" s="204" t="str">
        <f t="shared" si="153"/>
        <v/>
      </c>
      <c r="AD188" s="205" t="str">
        <f t="shared" si="154"/>
        <v/>
      </c>
      <c r="AE188" s="205" t="str">
        <f t="shared" si="155"/>
        <v/>
      </c>
      <c r="AF188" s="205" t="str">
        <f t="shared" si="156"/>
        <v/>
      </c>
      <c r="AG188" s="205" t="str">
        <f t="shared" si="157"/>
        <v/>
      </c>
      <c r="AH188" s="206" t="str">
        <f t="shared" si="158"/>
        <v/>
      </c>
      <c r="AI188" s="207" t="str">
        <f t="shared" si="159"/>
        <v/>
      </c>
      <c r="AJ188" s="207" t="str">
        <f t="shared" si="160"/>
        <v/>
      </c>
      <c r="AK188" s="207" t="str">
        <f t="shared" si="161"/>
        <v/>
      </c>
      <c r="AL188" s="207" t="str">
        <f t="shared" si="162"/>
        <v/>
      </c>
      <c r="AM188" s="207" t="str">
        <f t="shared" si="163"/>
        <v/>
      </c>
      <c r="AN188" s="207" t="str">
        <f t="shared" si="164"/>
        <v/>
      </c>
      <c r="AO188" s="207" t="str">
        <f t="shared" si="165"/>
        <v/>
      </c>
      <c r="AP188" s="207" t="str">
        <f t="shared" si="166"/>
        <v/>
      </c>
      <c r="AQ188" s="207" t="str">
        <f t="shared" si="167"/>
        <v/>
      </c>
      <c r="AR188" s="207" t="str">
        <f t="shared" si="168"/>
        <v/>
      </c>
      <c r="AS188" s="207" t="str">
        <f t="shared" si="169"/>
        <v/>
      </c>
      <c r="AT188" s="207" t="str">
        <f t="shared" si="170"/>
        <v/>
      </c>
      <c r="AU188" s="207" t="str">
        <f t="shared" si="171"/>
        <v/>
      </c>
      <c r="AV188" s="207" t="str">
        <f t="shared" si="172"/>
        <v/>
      </c>
      <c r="AW188" s="207" t="str">
        <f t="shared" si="173"/>
        <v/>
      </c>
      <c r="AY188" s="160"/>
      <c r="AZ188" s="160"/>
      <c r="BA188" s="160"/>
      <c r="BB188" s="160"/>
      <c r="BC188" s="160"/>
      <c r="BD188" s="160"/>
      <c r="BE188" s="160"/>
      <c r="BF188" s="160"/>
      <c r="BG188" s="160"/>
      <c r="BH188" s="160"/>
      <c r="BI188" s="160"/>
      <c r="BJ188" s="160"/>
      <c r="BK188" s="160"/>
      <c r="BL188" s="160"/>
      <c r="BM188" s="160"/>
    </row>
    <row r="189" spans="1:65" s="43" customFormat="1" hidden="1" outlineLevel="1" x14ac:dyDescent="0.2">
      <c r="A189" s="194"/>
      <c r="B189" s="4"/>
      <c r="C189" s="3"/>
      <c r="D189" s="89">
        <f t="shared" si="139"/>
        <v>0</v>
      </c>
      <c r="E189" s="195"/>
      <c r="F189" s="195"/>
      <c r="G189" s="196"/>
      <c r="H189" s="197"/>
      <c r="I189" s="198"/>
      <c r="J189" s="197"/>
      <c r="K189" s="198"/>
      <c r="L189" s="199"/>
      <c r="M189" s="200"/>
      <c r="N189" s="197"/>
      <c r="O189" s="201"/>
      <c r="P189" s="202">
        <f t="shared" si="140"/>
        <v>0</v>
      </c>
      <c r="Q189" s="195">
        <f t="shared" si="141"/>
        <v>0</v>
      </c>
      <c r="R189" s="195">
        <f t="shared" si="142"/>
        <v>0</v>
      </c>
      <c r="S189" s="203" t="str">
        <f t="shared" si="143"/>
        <v>-</v>
      </c>
      <c r="T189" s="204" t="str">
        <f t="shared" si="144"/>
        <v/>
      </c>
      <c r="U189" s="204" t="str">
        <f t="shared" si="145"/>
        <v/>
      </c>
      <c r="V189" s="204" t="str">
        <f t="shared" si="146"/>
        <v/>
      </c>
      <c r="W189" s="204" t="str">
        <f t="shared" si="147"/>
        <v/>
      </c>
      <c r="X189" s="204" t="str">
        <f t="shared" si="148"/>
        <v/>
      </c>
      <c r="Y189" s="204" t="str">
        <f t="shared" si="149"/>
        <v/>
      </c>
      <c r="Z189" s="204" t="str">
        <f t="shared" si="150"/>
        <v/>
      </c>
      <c r="AA189" s="204" t="str">
        <f t="shared" si="151"/>
        <v/>
      </c>
      <c r="AB189" s="204" t="str">
        <f t="shared" si="152"/>
        <v/>
      </c>
      <c r="AC189" s="204" t="str">
        <f t="shared" si="153"/>
        <v/>
      </c>
      <c r="AD189" s="205" t="str">
        <f t="shared" si="154"/>
        <v/>
      </c>
      <c r="AE189" s="205" t="str">
        <f t="shared" si="155"/>
        <v/>
      </c>
      <c r="AF189" s="205" t="str">
        <f t="shared" si="156"/>
        <v/>
      </c>
      <c r="AG189" s="205" t="str">
        <f t="shared" si="157"/>
        <v/>
      </c>
      <c r="AH189" s="206" t="str">
        <f t="shared" si="158"/>
        <v/>
      </c>
      <c r="AI189" s="207" t="str">
        <f t="shared" si="159"/>
        <v/>
      </c>
      <c r="AJ189" s="207" t="str">
        <f t="shared" si="160"/>
        <v/>
      </c>
      <c r="AK189" s="207" t="str">
        <f t="shared" si="161"/>
        <v/>
      </c>
      <c r="AL189" s="207" t="str">
        <f t="shared" si="162"/>
        <v/>
      </c>
      <c r="AM189" s="207" t="str">
        <f t="shared" si="163"/>
        <v/>
      </c>
      <c r="AN189" s="207" t="str">
        <f t="shared" si="164"/>
        <v/>
      </c>
      <c r="AO189" s="207" t="str">
        <f t="shared" si="165"/>
        <v/>
      </c>
      <c r="AP189" s="207" t="str">
        <f t="shared" si="166"/>
        <v/>
      </c>
      <c r="AQ189" s="207" t="str">
        <f t="shared" si="167"/>
        <v/>
      </c>
      <c r="AR189" s="207" t="str">
        <f t="shared" si="168"/>
        <v/>
      </c>
      <c r="AS189" s="207" t="str">
        <f t="shared" si="169"/>
        <v/>
      </c>
      <c r="AT189" s="207" t="str">
        <f t="shared" si="170"/>
        <v/>
      </c>
      <c r="AU189" s="207" t="str">
        <f t="shared" si="171"/>
        <v/>
      </c>
      <c r="AV189" s="207" t="str">
        <f t="shared" si="172"/>
        <v/>
      </c>
      <c r="AW189" s="207" t="str">
        <f t="shared" si="173"/>
        <v/>
      </c>
      <c r="AY189" s="160"/>
      <c r="AZ189" s="160"/>
      <c r="BA189" s="160"/>
      <c r="BB189" s="160"/>
      <c r="BC189" s="160"/>
      <c r="BD189" s="160"/>
      <c r="BE189" s="160"/>
      <c r="BF189" s="160"/>
      <c r="BG189" s="160"/>
      <c r="BH189" s="160"/>
      <c r="BI189" s="160"/>
      <c r="BJ189" s="160"/>
      <c r="BK189" s="160"/>
      <c r="BL189" s="160"/>
      <c r="BM189" s="160"/>
    </row>
    <row r="190" spans="1:65" s="43" customFormat="1" hidden="1" outlineLevel="1" x14ac:dyDescent="0.2">
      <c r="A190" s="194"/>
      <c r="B190" s="4"/>
      <c r="C190" s="3"/>
      <c r="D190" s="89">
        <f t="shared" si="139"/>
        <v>0</v>
      </c>
      <c r="E190" s="195"/>
      <c r="F190" s="195"/>
      <c r="G190" s="196"/>
      <c r="H190" s="197"/>
      <c r="I190" s="198"/>
      <c r="J190" s="197"/>
      <c r="K190" s="198"/>
      <c r="L190" s="199"/>
      <c r="M190" s="200"/>
      <c r="N190" s="197"/>
      <c r="O190" s="201"/>
      <c r="P190" s="202">
        <f t="shared" si="140"/>
        <v>0</v>
      </c>
      <c r="Q190" s="195">
        <f t="shared" si="141"/>
        <v>0</v>
      </c>
      <c r="R190" s="195">
        <f t="shared" si="142"/>
        <v>0</v>
      </c>
      <c r="S190" s="203" t="str">
        <f t="shared" si="143"/>
        <v>-</v>
      </c>
      <c r="T190" s="204" t="str">
        <f t="shared" si="144"/>
        <v/>
      </c>
      <c r="U190" s="204" t="str">
        <f t="shared" si="145"/>
        <v/>
      </c>
      <c r="V190" s="204" t="str">
        <f t="shared" si="146"/>
        <v/>
      </c>
      <c r="W190" s="204" t="str">
        <f t="shared" si="147"/>
        <v/>
      </c>
      <c r="X190" s="204" t="str">
        <f t="shared" si="148"/>
        <v/>
      </c>
      <c r="Y190" s="204" t="str">
        <f t="shared" si="149"/>
        <v/>
      </c>
      <c r="Z190" s="204" t="str">
        <f t="shared" si="150"/>
        <v/>
      </c>
      <c r="AA190" s="204" t="str">
        <f t="shared" si="151"/>
        <v/>
      </c>
      <c r="AB190" s="204" t="str">
        <f t="shared" si="152"/>
        <v/>
      </c>
      <c r="AC190" s="204" t="str">
        <f t="shared" si="153"/>
        <v/>
      </c>
      <c r="AD190" s="205" t="str">
        <f t="shared" si="154"/>
        <v/>
      </c>
      <c r="AE190" s="205" t="str">
        <f t="shared" si="155"/>
        <v/>
      </c>
      <c r="AF190" s="205" t="str">
        <f t="shared" si="156"/>
        <v/>
      </c>
      <c r="AG190" s="205" t="str">
        <f t="shared" si="157"/>
        <v/>
      </c>
      <c r="AH190" s="206" t="str">
        <f t="shared" si="158"/>
        <v/>
      </c>
      <c r="AI190" s="207" t="str">
        <f t="shared" si="159"/>
        <v/>
      </c>
      <c r="AJ190" s="207" t="str">
        <f t="shared" si="160"/>
        <v/>
      </c>
      <c r="AK190" s="207" t="str">
        <f t="shared" si="161"/>
        <v/>
      </c>
      <c r="AL190" s="207" t="str">
        <f t="shared" si="162"/>
        <v/>
      </c>
      <c r="AM190" s="207" t="str">
        <f t="shared" si="163"/>
        <v/>
      </c>
      <c r="AN190" s="207" t="str">
        <f t="shared" si="164"/>
        <v/>
      </c>
      <c r="AO190" s="207" t="str">
        <f t="shared" si="165"/>
        <v/>
      </c>
      <c r="AP190" s="207" t="str">
        <f t="shared" si="166"/>
        <v/>
      </c>
      <c r="AQ190" s="207" t="str">
        <f t="shared" si="167"/>
        <v/>
      </c>
      <c r="AR190" s="207" t="str">
        <f t="shared" si="168"/>
        <v/>
      </c>
      <c r="AS190" s="207" t="str">
        <f t="shared" si="169"/>
        <v/>
      </c>
      <c r="AT190" s="207" t="str">
        <f t="shared" si="170"/>
        <v/>
      </c>
      <c r="AU190" s="207" t="str">
        <f t="shared" si="171"/>
        <v/>
      </c>
      <c r="AV190" s="207" t="str">
        <f t="shared" si="172"/>
        <v/>
      </c>
      <c r="AW190" s="207" t="str">
        <f t="shared" si="173"/>
        <v/>
      </c>
      <c r="AY190" s="160"/>
      <c r="AZ190" s="160"/>
      <c r="BA190" s="160"/>
      <c r="BB190" s="160"/>
      <c r="BC190" s="160"/>
      <c r="BD190" s="160"/>
      <c r="BE190" s="160"/>
      <c r="BF190" s="160"/>
      <c r="BG190" s="160"/>
      <c r="BH190" s="160"/>
      <c r="BI190" s="160"/>
      <c r="BJ190" s="160"/>
      <c r="BK190" s="160"/>
      <c r="BL190" s="160"/>
      <c r="BM190" s="160"/>
    </row>
    <row r="191" spans="1:65" s="43" customFormat="1" hidden="1" outlineLevel="1" x14ac:dyDescent="0.2">
      <c r="A191" s="194"/>
      <c r="B191" s="4"/>
      <c r="C191" s="3"/>
      <c r="D191" s="89">
        <f t="shared" si="139"/>
        <v>0</v>
      </c>
      <c r="E191" s="195"/>
      <c r="F191" s="195"/>
      <c r="G191" s="196"/>
      <c r="H191" s="197"/>
      <c r="I191" s="198"/>
      <c r="J191" s="197"/>
      <c r="K191" s="198"/>
      <c r="L191" s="199"/>
      <c r="M191" s="200"/>
      <c r="N191" s="197"/>
      <c r="O191" s="201"/>
      <c r="P191" s="202">
        <f t="shared" si="140"/>
        <v>0</v>
      </c>
      <c r="Q191" s="195">
        <f t="shared" si="141"/>
        <v>0</v>
      </c>
      <c r="R191" s="195">
        <f t="shared" si="142"/>
        <v>0</v>
      </c>
      <c r="S191" s="203" t="str">
        <f t="shared" si="143"/>
        <v>-</v>
      </c>
      <c r="T191" s="204" t="str">
        <f t="shared" si="144"/>
        <v/>
      </c>
      <c r="U191" s="204" t="str">
        <f t="shared" si="145"/>
        <v/>
      </c>
      <c r="V191" s="204" t="str">
        <f t="shared" si="146"/>
        <v/>
      </c>
      <c r="W191" s="204" t="str">
        <f t="shared" si="147"/>
        <v/>
      </c>
      <c r="X191" s="204" t="str">
        <f t="shared" si="148"/>
        <v/>
      </c>
      <c r="Y191" s="204" t="str">
        <f t="shared" si="149"/>
        <v/>
      </c>
      <c r="Z191" s="204" t="str">
        <f t="shared" si="150"/>
        <v/>
      </c>
      <c r="AA191" s="204" t="str">
        <f t="shared" si="151"/>
        <v/>
      </c>
      <c r="AB191" s="204" t="str">
        <f t="shared" si="152"/>
        <v/>
      </c>
      <c r="AC191" s="204" t="str">
        <f t="shared" si="153"/>
        <v/>
      </c>
      <c r="AD191" s="205" t="str">
        <f t="shared" si="154"/>
        <v/>
      </c>
      <c r="AE191" s="205" t="str">
        <f t="shared" si="155"/>
        <v/>
      </c>
      <c r="AF191" s="205" t="str">
        <f t="shared" si="156"/>
        <v/>
      </c>
      <c r="AG191" s="205" t="str">
        <f t="shared" si="157"/>
        <v/>
      </c>
      <c r="AH191" s="206" t="str">
        <f t="shared" si="158"/>
        <v/>
      </c>
      <c r="AI191" s="207" t="str">
        <f t="shared" si="159"/>
        <v/>
      </c>
      <c r="AJ191" s="207" t="str">
        <f t="shared" si="160"/>
        <v/>
      </c>
      <c r="AK191" s="207" t="str">
        <f t="shared" si="161"/>
        <v/>
      </c>
      <c r="AL191" s="207" t="str">
        <f t="shared" si="162"/>
        <v/>
      </c>
      <c r="AM191" s="207" t="str">
        <f t="shared" si="163"/>
        <v/>
      </c>
      <c r="AN191" s="207" t="str">
        <f t="shared" si="164"/>
        <v/>
      </c>
      <c r="AO191" s="207" t="str">
        <f t="shared" si="165"/>
        <v/>
      </c>
      <c r="AP191" s="207" t="str">
        <f t="shared" si="166"/>
        <v/>
      </c>
      <c r="AQ191" s="207" t="str">
        <f t="shared" si="167"/>
        <v/>
      </c>
      <c r="AR191" s="207" t="str">
        <f t="shared" si="168"/>
        <v/>
      </c>
      <c r="AS191" s="207" t="str">
        <f t="shared" si="169"/>
        <v/>
      </c>
      <c r="AT191" s="207" t="str">
        <f t="shared" si="170"/>
        <v/>
      </c>
      <c r="AU191" s="207" t="str">
        <f t="shared" si="171"/>
        <v/>
      </c>
      <c r="AV191" s="207" t="str">
        <f t="shared" si="172"/>
        <v/>
      </c>
      <c r="AW191" s="207" t="str">
        <f t="shared" si="173"/>
        <v/>
      </c>
      <c r="AY191" s="160"/>
      <c r="AZ191" s="160"/>
      <c r="BA191" s="160"/>
      <c r="BB191" s="160"/>
      <c r="BC191" s="160"/>
      <c r="BD191" s="160"/>
      <c r="BE191" s="160"/>
      <c r="BF191" s="160"/>
      <c r="BG191" s="160"/>
      <c r="BH191" s="160"/>
      <c r="BI191" s="160"/>
      <c r="BJ191" s="160"/>
      <c r="BK191" s="160"/>
      <c r="BL191" s="160"/>
      <c r="BM191" s="160"/>
    </row>
    <row r="192" spans="1:65" s="43" customFormat="1" hidden="1" outlineLevel="1" x14ac:dyDescent="0.2">
      <c r="A192" s="194"/>
      <c r="B192" s="4"/>
      <c r="C192" s="3"/>
      <c r="D192" s="89">
        <f t="shared" si="139"/>
        <v>0</v>
      </c>
      <c r="E192" s="195"/>
      <c r="F192" s="195"/>
      <c r="G192" s="196"/>
      <c r="H192" s="197"/>
      <c r="I192" s="198"/>
      <c r="J192" s="197"/>
      <c r="K192" s="198"/>
      <c r="L192" s="199"/>
      <c r="M192" s="200"/>
      <c r="N192" s="197"/>
      <c r="O192" s="201"/>
      <c r="P192" s="202">
        <f t="shared" si="140"/>
        <v>0</v>
      </c>
      <c r="Q192" s="195">
        <f t="shared" si="141"/>
        <v>0</v>
      </c>
      <c r="R192" s="195">
        <f t="shared" si="142"/>
        <v>0</v>
      </c>
      <c r="S192" s="203" t="str">
        <f t="shared" si="143"/>
        <v>-</v>
      </c>
      <c r="T192" s="204" t="str">
        <f t="shared" si="144"/>
        <v/>
      </c>
      <c r="U192" s="204" t="str">
        <f t="shared" si="145"/>
        <v/>
      </c>
      <c r="V192" s="204" t="str">
        <f t="shared" si="146"/>
        <v/>
      </c>
      <c r="W192" s="204" t="str">
        <f t="shared" si="147"/>
        <v/>
      </c>
      <c r="X192" s="204" t="str">
        <f t="shared" si="148"/>
        <v/>
      </c>
      <c r="Y192" s="204" t="str">
        <f t="shared" si="149"/>
        <v/>
      </c>
      <c r="Z192" s="204" t="str">
        <f t="shared" si="150"/>
        <v/>
      </c>
      <c r="AA192" s="204" t="str">
        <f t="shared" si="151"/>
        <v/>
      </c>
      <c r="AB192" s="204" t="str">
        <f t="shared" si="152"/>
        <v/>
      </c>
      <c r="AC192" s="204" t="str">
        <f t="shared" si="153"/>
        <v/>
      </c>
      <c r="AD192" s="205" t="str">
        <f t="shared" si="154"/>
        <v/>
      </c>
      <c r="AE192" s="205" t="str">
        <f t="shared" si="155"/>
        <v/>
      </c>
      <c r="AF192" s="205" t="str">
        <f t="shared" si="156"/>
        <v/>
      </c>
      <c r="AG192" s="205" t="str">
        <f t="shared" si="157"/>
        <v/>
      </c>
      <c r="AH192" s="206" t="str">
        <f t="shared" si="158"/>
        <v/>
      </c>
      <c r="AI192" s="207" t="str">
        <f t="shared" si="159"/>
        <v/>
      </c>
      <c r="AJ192" s="207" t="str">
        <f t="shared" si="160"/>
        <v/>
      </c>
      <c r="AK192" s="207" t="str">
        <f t="shared" si="161"/>
        <v/>
      </c>
      <c r="AL192" s="207" t="str">
        <f t="shared" si="162"/>
        <v/>
      </c>
      <c r="AM192" s="207" t="str">
        <f t="shared" si="163"/>
        <v/>
      </c>
      <c r="AN192" s="207" t="str">
        <f t="shared" si="164"/>
        <v/>
      </c>
      <c r="AO192" s="207" t="str">
        <f t="shared" si="165"/>
        <v/>
      </c>
      <c r="AP192" s="207" t="str">
        <f t="shared" si="166"/>
        <v/>
      </c>
      <c r="AQ192" s="207" t="str">
        <f t="shared" si="167"/>
        <v/>
      </c>
      <c r="AR192" s="207" t="str">
        <f t="shared" si="168"/>
        <v/>
      </c>
      <c r="AS192" s="207" t="str">
        <f t="shared" si="169"/>
        <v/>
      </c>
      <c r="AT192" s="207" t="str">
        <f t="shared" si="170"/>
        <v/>
      </c>
      <c r="AU192" s="207" t="str">
        <f t="shared" si="171"/>
        <v/>
      </c>
      <c r="AV192" s="207" t="str">
        <f t="shared" si="172"/>
        <v/>
      </c>
      <c r="AW192" s="207" t="str">
        <f t="shared" si="173"/>
        <v/>
      </c>
      <c r="AY192" s="160"/>
      <c r="AZ192" s="160"/>
      <c r="BA192" s="160"/>
      <c r="BB192" s="160"/>
      <c r="BC192" s="160"/>
      <c r="BD192" s="160"/>
      <c r="BE192" s="160"/>
      <c r="BF192" s="160"/>
      <c r="BG192" s="160"/>
      <c r="BH192" s="160"/>
      <c r="BI192" s="160"/>
      <c r="BJ192" s="160"/>
      <c r="BK192" s="160"/>
      <c r="BL192" s="160"/>
      <c r="BM192" s="160"/>
    </row>
    <row r="193" spans="1:65" s="43" customFormat="1" hidden="1" outlineLevel="1" x14ac:dyDescent="0.2">
      <c r="A193" s="194"/>
      <c r="B193" s="4"/>
      <c r="C193" s="3"/>
      <c r="D193" s="89">
        <f t="shared" si="139"/>
        <v>0</v>
      </c>
      <c r="E193" s="195"/>
      <c r="F193" s="195"/>
      <c r="G193" s="196"/>
      <c r="H193" s="197"/>
      <c r="I193" s="198"/>
      <c r="J193" s="197"/>
      <c r="K193" s="198"/>
      <c r="L193" s="199"/>
      <c r="M193" s="200"/>
      <c r="N193" s="197"/>
      <c r="O193" s="201"/>
      <c r="P193" s="202">
        <f t="shared" ref="P193:P220" si="174">H193+I193</f>
        <v>0</v>
      </c>
      <c r="Q193" s="195">
        <f t="shared" ref="Q193:Q220" si="175">K193+J193</f>
        <v>0</v>
      </c>
      <c r="R193" s="195">
        <f t="shared" ref="R193:R220" si="176">M193+L193</f>
        <v>0</v>
      </c>
      <c r="S193" s="203" t="str">
        <f t="shared" ref="S193:S220" si="177">"-"</f>
        <v>-</v>
      </c>
      <c r="T193" s="204" t="str">
        <f t="shared" ref="T193:T220" si="178">IF($C193=T$307,$D193,"")</f>
        <v/>
      </c>
      <c r="U193" s="204" t="str">
        <f t="shared" ref="U193:U220" si="179">IF($C193=U$307,$D193,"")</f>
        <v/>
      </c>
      <c r="V193" s="204" t="str">
        <f t="shared" ref="V193:V220" si="180">IF($C193=V$307,$D193,"")</f>
        <v/>
      </c>
      <c r="W193" s="204" t="str">
        <f t="shared" ref="W193:W220" si="181">IF($C193=W$307,$D193,"")</f>
        <v/>
      </c>
      <c r="X193" s="204" t="str">
        <f t="shared" ref="X193:X220" si="182">IF($C193=X$307,$D193,"")</f>
        <v/>
      </c>
      <c r="Y193" s="204" t="str">
        <f t="shared" ref="Y193:Y220" si="183">IF($C193=Y$307,$D193,"")</f>
        <v/>
      </c>
      <c r="Z193" s="204" t="str">
        <f t="shared" ref="Z193:Z220" si="184">IF($C193=Z$307,$D193,"")</f>
        <v/>
      </c>
      <c r="AA193" s="204" t="str">
        <f t="shared" ref="AA193:AA220" si="185">IF($C193=AA$307,$D193,"")</f>
        <v/>
      </c>
      <c r="AB193" s="204" t="str">
        <f t="shared" ref="AB193:AB220" si="186">IF($C193=AB$307,$D193,"")</f>
        <v/>
      </c>
      <c r="AC193" s="204" t="str">
        <f t="shared" ref="AC193:AC220" si="187">IF($C193=AC$307,$D193,"")</f>
        <v/>
      </c>
      <c r="AD193" s="205" t="str">
        <f t="shared" ref="AD193:AD220" si="188">IF($C193=AD$307,$D193,"")</f>
        <v/>
      </c>
      <c r="AE193" s="205" t="str">
        <f t="shared" ref="AE193:AE220" si="189">IF($C193=AE$307,$D193,"")</f>
        <v/>
      </c>
      <c r="AF193" s="205" t="str">
        <f t="shared" ref="AF193:AF220" si="190">IF($C193=AF$307,$D193,"")</f>
        <v/>
      </c>
      <c r="AG193" s="205" t="str">
        <f t="shared" ref="AG193:AG220" si="191">IF($C193=AG$307,$D193,"")</f>
        <v/>
      </c>
      <c r="AH193" s="206" t="str">
        <f t="shared" ref="AH193:AH220" si="192">IF($C193=AH$307,$D193,"")</f>
        <v/>
      </c>
      <c r="AI193" s="207" t="str">
        <f t="shared" ref="AI193:AI220" si="193">IF($C193=AI$307,$D193,"")</f>
        <v/>
      </c>
      <c r="AJ193" s="207" t="str">
        <f t="shared" ref="AJ193:AJ220" si="194">IF($C193=AJ$307,$D193,"")</f>
        <v/>
      </c>
      <c r="AK193" s="207" t="str">
        <f t="shared" ref="AK193:AK220" si="195">IF($C193=AK$307,$D193,"")</f>
        <v/>
      </c>
      <c r="AL193" s="207" t="str">
        <f t="shared" ref="AL193:AL220" si="196">IF($C193=AL$307,$D193,"")</f>
        <v/>
      </c>
      <c r="AM193" s="207" t="str">
        <f t="shared" ref="AM193:AM220" si="197">IF($C193=AM$307,$D193,"")</f>
        <v/>
      </c>
      <c r="AN193" s="207" t="str">
        <f t="shared" ref="AN193:AN220" si="198">IF($C193=AN$307,$D193,"")</f>
        <v/>
      </c>
      <c r="AO193" s="207" t="str">
        <f t="shared" ref="AO193:AO220" si="199">IF($C193=AO$307,$D193,"")</f>
        <v/>
      </c>
      <c r="AP193" s="207" t="str">
        <f t="shared" ref="AP193:AP220" si="200">IF($C193=AP$307,$D193,"")</f>
        <v/>
      </c>
      <c r="AQ193" s="207" t="str">
        <f t="shared" ref="AQ193:AQ220" si="201">IF($C193=AQ$307,$D193,"")</f>
        <v/>
      </c>
      <c r="AR193" s="207" t="str">
        <f t="shared" ref="AR193:AR220" si="202">IF($C193=AR$307,$D193,"")</f>
        <v/>
      </c>
      <c r="AS193" s="207" t="str">
        <f t="shared" ref="AS193:AS220" si="203">IF($C193=AS$307,$D193,"")</f>
        <v/>
      </c>
      <c r="AT193" s="207" t="str">
        <f t="shared" ref="AT193:AT220" si="204">IF($C193=AT$307,$D193,"")</f>
        <v/>
      </c>
      <c r="AU193" s="207" t="str">
        <f t="shared" ref="AU193:AU220" si="205">IF($C193=AU$307,$D193,"")</f>
        <v/>
      </c>
      <c r="AV193" s="207" t="str">
        <f t="shared" ref="AV193:AV220" si="206">IF($C193=AV$307,$D193,"")</f>
        <v/>
      </c>
      <c r="AW193" s="207" t="str">
        <f t="shared" ref="AW193:AW220" si="207">IF($C193=AW$307,$D193,"")</f>
        <v/>
      </c>
      <c r="AY193" s="160"/>
      <c r="AZ193" s="160"/>
      <c r="BA193" s="160"/>
      <c r="BB193" s="160"/>
      <c r="BC193" s="160"/>
      <c r="BD193" s="160"/>
      <c r="BE193" s="160"/>
      <c r="BF193" s="160"/>
      <c r="BG193" s="160"/>
      <c r="BH193" s="160"/>
      <c r="BI193" s="160"/>
      <c r="BJ193" s="160"/>
      <c r="BK193" s="160"/>
      <c r="BL193" s="160"/>
      <c r="BM193" s="160"/>
    </row>
    <row r="194" spans="1:65" s="43" customFormat="1" hidden="1" outlineLevel="1" x14ac:dyDescent="0.2">
      <c r="A194" s="194"/>
      <c r="B194" s="4"/>
      <c r="C194" s="3"/>
      <c r="D194" s="89">
        <f t="shared" si="139"/>
        <v>0</v>
      </c>
      <c r="E194" s="195"/>
      <c r="F194" s="195"/>
      <c r="G194" s="196"/>
      <c r="H194" s="197"/>
      <c r="I194" s="198"/>
      <c r="J194" s="197"/>
      <c r="K194" s="198"/>
      <c r="L194" s="199"/>
      <c r="M194" s="200"/>
      <c r="N194" s="197"/>
      <c r="O194" s="201"/>
      <c r="P194" s="202">
        <f t="shared" si="174"/>
        <v>0</v>
      </c>
      <c r="Q194" s="195">
        <f t="shared" si="175"/>
        <v>0</v>
      </c>
      <c r="R194" s="195">
        <f t="shared" si="176"/>
        <v>0</v>
      </c>
      <c r="S194" s="203" t="str">
        <f t="shared" si="177"/>
        <v>-</v>
      </c>
      <c r="T194" s="204" t="str">
        <f t="shared" si="178"/>
        <v/>
      </c>
      <c r="U194" s="204" t="str">
        <f t="shared" si="179"/>
        <v/>
      </c>
      <c r="V194" s="204" t="str">
        <f t="shared" si="180"/>
        <v/>
      </c>
      <c r="W194" s="204" t="str">
        <f t="shared" si="181"/>
        <v/>
      </c>
      <c r="X194" s="204" t="str">
        <f t="shared" si="182"/>
        <v/>
      </c>
      <c r="Y194" s="204" t="str">
        <f t="shared" si="183"/>
        <v/>
      </c>
      <c r="Z194" s="204" t="str">
        <f t="shared" si="184"/>
        <v/>
      </c>
      <c r="AA194" s="204" t="str">
        <f t="shared" si="185"/>
        <v/>
      </c>
      <c r="AB194" s="204" t="str">
        <f t="shared" si="186"/>
        <v/>
      </c>
      <c r="AC194" s="204" t="str">
        <f t="shared" si="187"/>
        <v/>
      </c>
      <c r="AD194" s="205" t="str">
        <f t="shared" si="188"/>
        <v/>
      </c>
      <c r="AE194" s="205" t="str">
        <f t="shared" si="189"/>
        <v/>
      </c>
      <c r="AF194" s="205" t="str">
        <f t="shared" si="190"/>
        <v/>
      </c>
      <c r="AG194" s="205" t="str">
        <f t="shared" si="191"/>
        <v/>
      </c>
      <c r="AH194" s="206" t="str">
        <f t="shared" si="192"/>
        <v/>
      </c>
      <c r="AI194" s="207" t="str">
        <f t="shared" si="193"/>
        <v/>
      </c>
      <c r="AJ194" s="207" t="str">
        <f t="shared" si="194"/>
        <v/>
      </c>
      <c r="AK194" s="207" t="str">
        <f t="shared" si="195"/>
        <v/>
      </c>
      <c r="AL194" s="207" t="str">
        <f t="shared" si="196"/>
        <v/>
      </c>
      <c r="AM194" s="207" t="str">
        <f t="shared" si="197"/>
        <v/>
      </c>
      <c r="AN194" s="207" t="str">
        <f t="shared" si="198"/>
        <v/>
      </c>
      <c r="AO194" s="207" t="str">
        <f t="shared" si="199"/>
        <v/>
      </c>
      <c r="AP194" s="207" t="str">
        <f t="shared" si="200"/>
        <v/>
      </c>
      <c r="AQ194" s="207" t="str">
        <f t="shared" si="201"/>
        <v/>
      </c>
      <c r="AR194" s="207" t="str">
        <f t="shared" si="202"/>
        <v/>
      </c>
      <c r="AS194" s="207" t="str">
        <f t="shared" si="203"/>
        <v/>
      </c>
      <c r="AT194" s="207" t="str">
        <f t="shared" si="204"/>
        <v/>
      </c>
      <c r="AU194" s="207" t="str">
        <f t="shared" si="205"/>
        <v/>
      </c>
      <c r="AV194" s="207" t="str">
        <f t="shared" si="206"/>
        <v/>
      </c>
      <c r="AW194" s="207" t="str">
        <f t="shared" si="207"/>
        <v/>
      </c>
      <c r="AY194" s="160"/>
      <c r="AZ194" s="160"/>
      <c r="BA194" s="160"/>
      <c r="BB194" s="160"/>
      <c r="BC194" s="160"/>
      <c r="BD194" s="160"/>
      <c r="BE194" s="160"/>
      <c r="BF194" s="160"/>
      <c r="BG194" s="160"/>
      <c r="BH194" s="160"/>
      <c r="BI194" s="160"/>
      <c r="BJ194" s="160"/>
      <c r="BK194" s="160"/>
      <c r="BL194" s="160"/>
      <c r="BM194" s="160"/>
    </row>
    <row r="195" spans="1:65" s="43" customFormat="1" hidden="1" outlineLevel="1" x14ac:dyDescent="0.2">
      <c r="A195" s="194"/>
      <c r="B195" s="4"/>
      <c r="C195" s="3"/>
      <c r="D195" s="89">
        <f t="shared" si="139"/>
        <v>0</v>
      </c>
      <c r="E195" s="195"/>
      <c r="F195" s="195"/>
      <c r="G195" s="196"/>
      <c r="H195" s="197"/>
      <c r="I195" s="198"/>
      <c r="J195" s="197"/>
      <c r="K195" s="198"/>
      <c r="L195" s="199"/>
      <c r="M195" s="200"/>
      <c r="N195" s="197"/>
      <c r="O195" s="201"/>
      <c r="P195" s="202">
        <f t="shared" si="174"/>
        <v>0</v>
      </c>
      <c r="Q195" s="195">
        <f t="shared" si="175"/>
        <v>0</v>
      </c>
      <c r="R195" s="195">
        <f t="shared" si="176"/>
        <v>0</v>
      </c>
      <c r="S195" s="203" t="str">
        <f t="shared" si="177"/>
        <v>-</v>
      </c>
      <c r="T195" s="204" t="str">
        <f t="shared" si="178"/>
        <v/>
      </c>
      <c r="U195" s="204" t="str">
        <f t="shared" si="179"/>
        <v/>
      </c>
      <c r="V195" s="204" t="str">
        <f t="shared" si="180"/>
        <v/>
      </c>
      <c r="W195" s="204" t="str">
        <f t="shared" si="181"/>
        <v/>
      </c>
      <c r="X195" s="204" t="str">
        <f t="shared" si="182"/>
        <v/>
      </c>
      <c r="Y195" s="204" t="str">
        <f t="shared" si="183"/>
        <v/>
      </c>
      <c r="Z195" s="204" t="str">
        <f t="shared" si="184"/>
        <v/>
      </c>
      <c r="AA195" s="204" t="str">
        <f t="shared" si="185"/>
        <v/>
      </c>
      <c r="AB195" s="204" t="str">
        <f t="shared" si="186"/>
        <v/>
      </c>
      <c r="AC195" s="204" t="str">
        <f t="shared" si="187"/>
        <v/>
      </c>
      <c r="AD195" s="205" t="str">
        <f t="shared" si="188"/>
        <v/>
      </c>
      <c r="AE195" s="205" t="str">
        <f t="shared" si="189"/>
        <v/>
      </c>
      <c r="AF195" s="205" t="str">
        <f t="shared" si="190"/>
        <v/>
      </c>
      <c r="AG195" s="205" t="str">
        <f t="shared" si="191"/>
        <v/>
      </c>
      <c r="AH195" s="206" t="str">
        <f t="shared" si="192"/>
        <v/>
      </c>
      <c r="AI195" s="207" t="str">
        <f t="shared" si="193"/>
        <v/>
      </c>
      <c r="AJ195" s="207" t="str">
        <f t="shared" si="194"/>
        <v/>
      </c>
      <c r="AK195" s="207" t="str">
        <f t="shared" si="195"/>
        <v/>
      </c>
      <c r="AL195" s="207" t="str">
        <f t="shared" si="196"/>
        <v/>
      </c>
      <c r="AM195" s="207" t="str">
        <f t="shared" si="197"/>
        <v/>
      </c>
      <c r="AN195" s="207" t="str">
        <f t="shared" si="198"/>
        <v/>
      </c>
      <c r="AO195" s="207" t="str">
        <f t="shared" si="199"/>
        <v/>
      </c>
      <c r="AP195" s="207" t="str">
        <f t="shared" si="200"/>
        <v/>
      </c>
      <c r="AQ195" s="207" t="str">
        <f t="shared" si="201"/>
        <v/>
      </c>
      <c r="AR195" s="207" t="str">
        <f t="shared" si="202"/>
        <v/>
      </c>
      <c r="AS195" s="207" t="str">
        <f t="shared" si="203"/>
        <v/>
      </c>
      <c r="AT195" s="207" t="str">
        <f t="shared" si="204"/>
        <v/>
      </c>
      <c r="AU195" s="207" t="str">
        <f t="shared" si="205"/>
        <v/>
      </c>
      <c r="AV195" s="207" t="str">
        <f t="shared" si="206"/>
        <v/>
      </c>
      <c r="AW195" s="207" t="str">
        <f t="shared" si="207"/>
        <v/>
      </c>
      <c r="AY195" s="160"/>
      <c r="AZ195" s="160"/>
      <c r="BA195" s="160"/>
      <c r="BB195" s="160"/>
      <c r="BC195" s="160"/>
      <c r="BD195" s="160"/>
      <c r="BE195" s="160"/>
      <c r="BF195" s="160"/>
      <c r="BG195" s="160"/>
      <c r="BH195" s="160"/>
      <c r="BI195" s="160"/>
      <c r="BJ195" s="160"/>
      <c r="BK195" s="160"/>
      <c r="BL195" s="160"/>
      <c r="BM195" s="160"/>
    </row>
    <row r="196" spans="1:65" s="43" customFormat="1" hidden="1" outlineLevel="1" x14ac:dyDescent="0.2">
      <c r="A196" s="194"/>
      <c r="B196" s="4"/>
      <c r="C196" s="3"/>
      <c r="D196" s="89">
        <f t="shared" si="139"/>
        <v>0</v>
      </c>
      <c r="E196" s="195"/>
      <c r="F196" s="195"/>
      <c r="G196" s="196"/>
      <c r="H196" s="197"/>
      <c r="I196" s="198"/>
      <c r="J196" s="197"/>
      <c r="K196" s="198"/>
      <c r="L196" s="199"/>
      <c r="M196" s="200"/>
      <c r="N196" s="197"/>
      <c r="O196" s="201"/>
      <c r="P196" s="202">
        <f t="shared" si="174"/>
        <v>0</v>
      </c>
      <c r="Q196" s="195">
        <f t="shared" si="175"/>
        <v>0</v>
      </c>
      <c r="R196" s="195">
        <f t="shared" si="176"/>
        <v>0</v>
      </c>
      <c r="S196" s="203" t="str">
        <f t="shared" si="177"/>
        <v>-</v>
      </c>
      <c r="T196" s="204" t="str">
        <f t="shared" si="178"/>
        <v/>
      </c>
      <c r="U196" s="204" t="str">
        <f t="shared" si="179"/>
        <v/>
      </c>
      <c r="V196" s="204" t="str">
        <f t="shared" si="180"/>
        <v/>
      </c>
      <c r="W196" s="204" t="str">
        <f t="shared" si="181"/>
        <v/>
      </c>
      <c r="X196" s="204" t="str">
        <f t="shared" si="182"/>
        <v/>
      </c>
      <c r="Y196" s="204" t="str">
        <f t="shared" si="183"/>
        <v/>
      </c>
      <c r="Z196" s="204" t="str">
        <f t="shared" si="184"/>
        <v/>
      </c>
      <c r="AA196" s="204" t="str">
        <f t="shared" si="185"/>
        <v/>
      </c>
      <c r="AB196" s="204" t="str">
        <f t="shared" si="186"/>
        <v/>
      </c>
      <c r="AC196" s="204" t="str">
        <f t="shared" si="187"/>
        <v/>
      </c>
      <c r="AD196" s="205" t="str">
        <f t="shared" si="188"/>
        <v/>
      </c>
      <c r="AE196" s="205" t="str">
        <f t="shared" si="189"/>
        <v/>
      </c>
      <c r="AF196" s="205" t="str">
        <f t="shared" si="190"/>
        <v/>
      </c>
      <c r="AG196" s="205" t="str">
        <f t="shared" si="191"/>
        <v/>
      </c>
      <c r="AH196" s="206" t="str">
        <f t="shared" si="192"/>
        <v/>
      </c>
      <c r="AI196" s="207" t="str">
        <f t="shared" si="193"/>
        <v/>
      </c>
      <c r="AJ196" s="207" t="str">
        <f t="shared" si="194"/>
        <v/>
      </c>
      <c r="AK196" s="207" t="str">
        <f t="shared" si="195"/>
        <v/>
      </c>
      <c r="AL196" s="207" t="str">
        <f t="shared" si="196"/>
        <v/>
      </c>
      <c r="AM196" s="207" t="str">
        <f t="shared" si="197"/>
        <v/>
      </c>
      <c r="AN196" s="207" t="str">
        <f t="shared" si="198"/>
        <v/>
      </c>
      <c r="AO196" s="207" t="str">
        <f t="shared" si="199"/>
        <v/>
      </c>
      <c r="AP196" s="207" t="str">
        <f t="shared" si="200"/>
        <v/>
      </c>
      <c r="AQ196" s="207" t="str">
        <f t="shared" si="201"/>
        <v/>
      </c>
      <c r="AR196" s="207" t="str">
        <f t="shared" si="202"/>
        <v/>
      </c>
      <c r="AS196" s="207" t="str">
        <f t="shared" si="203"/>
        <v/>
      </c>
      <c r="AT196" s="207" t="str">
        <f t="shared" si="204"/>
        <v/>
      </c>
      <c r="AU196" s="207" t="str">
        <f t="shared" si="205"/>
        <v/>
      </c>
      <c r="AV196" s="207" t="str">
        <f t="shared" si="206"/>
        <v/>
      </c>
      <c r="AW196" s="207" t="str">
        <f t="shared" si="207"/>
        <v/>
      </c>
      <c r="AY196" s="160"/>
      <c r="AZ196" s="160"/>
      <c r="BA196" s="160"/>
      <c r="BB196" s="160"/>
      <c r="BC196" s="160"/>
      <c r="BD196" s="160"/>
      <c r="BE196" s="160"/>
      <c r="BF196" s="160"/>
      <c r="BG196" s="160"/>
      <c r="BH196" s="160"/>
      <c r="BI196" s="160"/>
      <c r="BJ196" s="160"/>
      <c r="BK196" s="160"/>
      <c r="BL196" s="160"/>
      <c r="BM196" s="160"/>
    </row>
    <row r="197" spans="1:65" s="43" customFormat="1" hidden="1" outlineLevel="1" x14ac:dyDescent="0.2">
      <c r="A197" s="194"/>
      <c r="B197" s="4"/>
      <c r="C197" s="3"/>
      <c r="D197" s="89">
        <f t="shared" si="139"/>
        <v>0</v>
      </c>
      <c r="E197" s="195"/>
      <c r="F197" s="195"/>
      <c r="G197" s="196"/>
      <c r="H197" s="197"/>
      <c r="I197" s="198"/>
      <c r="J197" s="197"/>
      <c r="K197" s="198"/>
      <c r="L197" s="199"/>
      <c r="M197" s="200"/>
      <c r="N197" s="197"/>
      <c r="O197" s="201"/>
      <c r="P197" s="202">
        <f t="shared" si="174"/>
        <v>0</v>
      </c>
      <c r="Q197" s="195">
        <f t="shared" si="175"/>
        <v>0</v>
      </c>
      <c r="R197" s="195">
        <f t="shared" si="176"/>
        <v>0</v>
      </c>
      <c r="S197" s="203" t="str">
        <f t="shared" si="177"/>
        <v>-</v>
      </c>
      <c r="T197" s="204" t="str">
        <f t="shared" si="178"/>
        <v/>
      </c>
      <c r="U197" s="204" t="str">
        <f t="shared" si="179"/>
        <v/>
      </c>
      <c r="V197" s="204" t="str">
        <f t="shared" si="180"/>
        <v/>
      </c>
      <c r="W197" s="204" t="str">
        <f t="shared" si="181"/>
        <v/>
      </c>
      <c r="X197" s="204" t="str">
        <f t="shared" si="182"/>
        <v/>
      </c>
      <c r="Y197" s="204" t="str">
        <f t="shared" si="183"/>
        <v/>
      </c>
      <c r="Z197" s="204" t="str">
        <f t="shared" si="184"/>
        <v/>
      </c>
      <c r="AA197" s="204" t="str">
        <f t="shared" si="185"/>
        <v/>
      </c>
      <c r="AB197" s="204" t="str">
        <f t="shared" si="186"/>
        <v/>
      </c>
      <c r="AC197" s="204" t="str">
        <f t="shared" si="187"/>
        <v/>
      </c>
      <c r="AD197" s="205" t="str">
        <f t="shared" si="188"/>
        <v/>
      </c>
      <c r="AE197" s="205" t="str">
        <f t="shared" si="189"/>
        <v/>
      </c>
      <c r="AF197" s="205" t="str">
        <f t="shared" si="190"/>
        <v/>
      </c>
      <c r="AG197" s="205" t="str">
        <f t="shared" si="191"/>
        <v/>
      </c>
      <c r="AH197" s="206" t="str">
        <f t="shared" si="192"/>
        <v/>
      </c>
      <c r="AI197" s="207" t="str">
        <f t="shared" si="193"/>
        <v/>
      </c>
      <c r="AJ197" s="207" t="str">
        <f t="shared" si="194"/>
        <v/>
      </c>
      <c r="AK197" s="207" t="str">
        <f t="shared" si="195"/>
        <v/>
      </c>
      <c r="AL197" s="207" t="str">
        <f t="shared" si="196"/>
        <v/>
      </c>
      <c r="AM197" s="207" t="str">
        <f t="shared" si="197"/>
        <v/>
      </c>
      <c r="AN197" s="207" t="str">
        <f t="shared" si="198"/>
        <v/>
      </c>
      <c r="AO197" s="207" t="str">
        <f t="shared" si="199"/>
        <v/>
      </c>
      <c r="AP197" s="207" t="str">
        <f t="shared" si="200"/>
        <v/>
      </c>
      <c r="AQ197" s="207" t="str">
        <f t="shared" si="201"/>
        <v/>
      </c>
      <c r="AR197" s="207" t="str">
        <f t="shared" si="202"/>
        <v/>
      </c>
      <c r="AS197" s="207" t="str">
        <f t="shared" si="203"/>
        <v/>
      </c>
      <c r="AT197" s="207" t="str">
        <f t="shared" si="204"/>
        <v/>
      </c>
      <c r="AU197" s="207" t="str">
        <f t="shared" si="205"/>
        <v/>
      </c>
      <c r="AV197" s="207" t="str">
        <f t="shared" si="206"/>
        <v/>
      </c>
      <c r="AW197" s="207" t="str">
        <f t="shared" si="207"/>
        <v/>
      </c>
      <c r="AY197" s="160"/>
      <c r="AZ197" s="160"/>
      <c r="BA197" s="160"/>
      <c r="BB197" s="160"/>
      <c r="BC197" s="160"/>
      <c r="BD197" s="160"/>
      <c r="BE197" s="160"/>
      <c r="BF197" s="160"/>
      <c r="BG197" s="160"/>
      <c r="BH197" s="160"/>
      <c r="BI197" s="160"/>
      <c r="BJ197" s="160"/>
      <c r="BK197" s="160"/>
      <c r="BL197" s="160"/>
      <c r="BM197" s="160"/>
    </row>
    <row r="198" spans="1:65" s="43" customFormat="1" hidden="1" outlineLevel="1" x14ac:dyDescent="0.2">
      <c r="A198" s="194"/>
      <c r="B198" s="4"/>
      <c r="C198" s="3"/>
      <c r="D198" s="89">
        <f t="shared" si="139"/>
        <v>0</v>
      </c>
      <c r="E198" s="195"/>
      <c r="F198" s="195"/>
      <c r="G198" s="196"/>
      <c r="H198" s="197"/>
      <c r="I198" s="198"/>
      <c r="J198" s="197"/>
      <c r="K198" s="198"/>
      <c r="L198" s="199"/>
      <c r="M198" s="200"/>
      <c r="N198" s="197"/>
      <c r="O198" s="201"/>
      <c r="P198" s="202">
        <f t="shared" si="174"/>
        <v>0</v>
      </c>
      <c r="Q198" s="195">
        <f t="shared" si="175"/>
        <v>0</v>
      </c>
      <c r="R198" s="195">
        <f t="shared" si="176"/>
        <v>0</v>
      </c>
      <c r="S198" s="203" t="str">
        <f t="shared" si="177"/>
        <v>-</v>
      </c>
      <c r="T198" s="204" t="str">
        <f t="shared" si="178"/>
        <v/>
      </c>
      <c r="U198" s="204" t="str">
        <f t="shared" si="179"/>
        <v/>
      </c>
      <c r="V198" s="204" t="str">
        <f t="shared" si="180"/>
        <v/>
      </c>
      <c r="W198" s="204" t="str">
        <f t="shared" si="181"/>
        <v/>
      </c>
      <c r="X198" s="204" t="str">
        <f t="shared" si="182"/>
        <v/>
      </c>
      <c r="Y198" s="204" t="str">
        <f t="shared" si="183"/>
        <v/>
      </c>
      <c r="Z198" s="204" t="str">
        <f t="shared" si="184"/>
        <v/>
      </c>
      <c r="AA198" s="204" t="str">
        <f t="shared" si="185"/>
        <v/>
      </c>
      <c r="AB198" s="204" t="str">
        <f t="shared" si="186"/>
        <v/>
      </c>
      <c r="AC198" s="204" t="str">
        <f t="shared" si="187"/>
        <v/>
      </c>
      <c r="AD198" s="205" t="str">
        <f t="shared" si="188"/>
        <v/>
      </c>
      <c r="AE198" s="205" t="str">
        <f t="shared" si="189"/>
        <v/>
      </c>
      <c r="AF198" s="205" t="str">
        <f t="shared" si="190"/>
        <v/>
      </c>
      <c r="AG198" s="205" t="str">
        <f t="shared" si="191"/>
        <v/>
      </c>
      <c r="AH198" s="206" t="str">
        <f t="shared" si="192"/>
        <v/>
      </c>
      <c r="AI198" s="207" t="str">
        <f t="shared" si="193"/>
        <v/>
      </c>
      <c r="AJ198" s="207" t="str">
        <f t="shared" si="194"/>
        <v/>
      </c>
      <c r="AK198" s="207" t="str">
        <f t="shared" si="195"/>
        <v/>
      </c>
      <c r="AL198" s="207" t="str">
        <f t="shared" si="196"/>
        <v/>
      </c>
      <c r="AM198" s="207" t="str">
        <f t="shared" si="197"/>
        <v/>
      </c>
      <c r="AN198" s="207" t="str">
        <f t="shared" si="198"/>
        <v/>
      </c>
      <c r="AO198" s="207" t="str">
        <f t="shared" si="199"/>
        <v/>
      </c>
      <c r="AP198" s="207" t="str">
        <f t="shared" si="200"/>
        <v/>
      </c>
      <c r="AQ198" s="207" t="str">
        <f t="shared" si="201"/>
        <v/>
      </c>
      <c r="AR198" s="207" t="str">
        <f t="shared" si="202"/>
        <v/>
      </c>
      <c r="AS198" s="207" t="str">
        <f t="shared" si="203"/>
        <v/>
      </c>
      <c r="AT198" s="207" t="str">
        <f t="shared" si="204"/>
        <v/>
      </c>
      <c r="AU198" s="207" t="str">
        <f t="shared" si="205"/>
        <v/>
      </c>
      <c r="AV198" s="207" t="str">
        <f t="shared" si="206"/>
        <v/>
      </c>
      <c r="AW198" s="207" t="str">
        <f t="shared" si="207"/>
        <v/>
      </c>
      <c r="AY198" s="160"/>
      <c r="AZ198" s="160"/>
      <c r="BA198" s="160"/>
      <c r="BB198" s="160"/>
      <c r="BC198" s="160"/>
      <c r="BD198" s="160"/>
      <c r="BE198" s="160"/>
      <c r="BF198" s="160"/>
      <c r="BG198" s="160"/>
      <c r="BH198" s="160"/>
      <c r="BI198" s="160"/>
      <c r="BJ198" s="160"/>
      <c r="BK198" s="160"/>
      <c r="BL198" s="160"/>
      <c r="BM198" s="160"/>
    </row>
    <row r="199" spans="1:65" s="43" customFormat="1" hidden="1" outlineLevel="1" x14ac:dyDescent="0.2">
      <c r="A199" s="194"/>
      <c r="B199" s="4"/>
      <c r="C199" s="3"/>
      <c r="D199" s="89">
        <f t="shared" si="139"/>
        <v>0</v>
      </c>
      <c r="E199" s="195"/>
      <c r="F199" s="195"/>
      <c r="G199" s="196"/>
      <c r="H199" s="197"/>
      <c r="I199" s="198"/>
      <c r="J199" s="197"/>
      <c r="K199" s="198"/>
      <c r="L199" s="199"/>
      <c r="M199" s="200"/>
      <c r="N199" s="197"/>
      <c r="O199" s="201"/>
      <c r="P199" s="202">
        <f t="shared" si="174"/>
        <v>0</v>
      </c>
      <c r="Q199" s="195">
        <f t="shared" si="175"/>
        <v>0</v>
      </c>
      <c r="R199" s="195">
        <f t="shared" si="176"/>
        <v>0</v>
      </c>
      <c r="S199" s="203" t="str">
        <f t="shared" si="177"/>
        <v>-</v>
      </c>
      <c r="T199" s="204" t="str">
        <f t="shared" si="178"/>
        <v/>
      </c>
      <c r="U199" s="204" t="str">
        <f t="shared" si="179"/>
        <v/>
      </c>
      <c r="V199" s="204" t="str">
        <f t="shared" si="180"/>
        <v/>
      </c>
      <c r="W199" s="204" t="str">
        <f t="shared" si="181"/>
        <v/>
      </c>
      <c r="X199" s="204" t="str">
        <f t="shared" si="182"/>
        <v/>
      </c>
      <c r="Y199" s="204" t="str">
        <f t="shared" si="183"/>
        <v/>
      </c>
      <c r="Z199" s="204" t="str">
        <f t="shared" si="184"/>
        <v/>
      </c>
      <c r="AA199" s="204" t="str">
        <f t="shared" si="185"/>
        <v/>
      </c>
      <c r="AB199" s="204" t="str">
        <f t="shared" si="186"/>
        <v/>
      </c>
      <c r="AC199" s="204" t="str">
        <f t="shared" si="187"/>
        <v/>
      </c>
      <c r="AD199" s="205" t="str">
        <f t="shared" si="188"/>
        <v/>
      </c>
      <c r="AE199" s="205" t="str">
        <f t="shared" si="189"/>
        <v/>
      </c>
      <c r="AF199" s="205" t="str">
        <f t="shared" si="190"/>
        <v/>
      </c>
      <c r="AG199" s="205" t="str">
        <f t="shared" si="191"/>
        <v/>
      </c>
      <c r="AH199" s="206" t="str">
        <f t="shared" si="192"/>
        <v/>
      </c>
      <c r="AI199" s="207" t="str">
        <f t="shared" si="193"/>
        <v/>
      </c>
      <c r="AJ199" s="207" t="str">
        <f t="shared" si="194"/>
        <v/>
      </c>
      <c r="AK199" s="207" t="str">
        <f t="shared" si="195"/>
        <v/>
      </c>
      <c r="AL199" s="207" t="str">
        <f t="shared" si="196"/>
        <v/>
      </c>
      <c r="AM199" s="207" t="str">
        <f t="shared" si="197"/>
        <v/>
      </c>
      <c r="AN199" s="207" t="str">
        <f t="shared" si="198"/>
        <v/>
      </c>
      <c r="AO199" s="207" t="str">
        <f t="shared" si="199"/>
        <v/>
      </c>
      <c r="AP199" s="207" t="str">
        <f t="shared" si="200"/>
        <v/>
      </c>
      <c r="AQ199" s="207" t="str">
        <f t="shared" si="201"/>
        <v/>
      </c>
      <c r="AR199" s="207" t="str">
        <f t="shared" si="202"/>
        <v/>
      </c>
      <c r="AS199" s="207" t="str">
        <f t="shared" si="203"/>
        <v/>
      </c>
      <c r="AT199" s="207" t="str">
        <f t="shared" si="204"/>
        <v/>
      </c>
      <c r="AU199" s="207" t="str">
        <f t="shared" si="205"/>
        <v/>
      </c>
      <c r="AV199" s="207" t="str">
        <f t="shared" si="206"/>
        <v/>
      </c>
      <c r="AW199" s="207" t="str">
        <f t="shared" si="207"/>
        <v/>
      </c>
      <c r="AY199" s="160"/>
      <c r="AZ199" s="160"/>
      <c r="BA199" s="160"/>
      <c r="BB199" s="160"/>
      <c r="BC199" s="160"/>
      <c r="BD199" s="160"/>
      <c r="BE199" s="160"/>
      <c r="BF199" s="160"/>
      <c r="BG199" s="160"/>
      <c r="BH199" s="160"/>
      <c r="BI199" s="160"/>
      <c r="BJ199" s="160"/>
      <c r="BK199" s="160"/>
      <c r="BL199" s="160"/>
      <c r="BM199" s="160"/>
    </row>
    <row r="200" spans="1:65" s="43" customFormat="1" hidden="1" outlineLevel="1" x14ac:dyDescent="0.2">
      <c r="A200" s="194"/>
      <c r="B200" s="4"/>
      <c r="C200" s="3"/>
      <c r="D200" s="89">
        <f t="shared" si="139"/>
        <v>0</v>
      </c>
      <c r="E200" s="195"/>
      <c r="F200" s="195"/>
      <c r="G200" s="196"/>
      <c r="H200" s="197"/>
      <c r="I200" s="198"/>
      <c r="J200" s="197"/>
      <c r="K200" s="198"/>
      <c r="L200" s="199"/>
      <c r="M200" s="200"/>
      <c r="N200" s="197"/>
      <c r="O200" s="201"/>
      <c r="P200" s="202">
        <f t="shared" si="174"/>
        <v>0</v>
      </c>
      <c r="Q200" s="195">
        <f t="shared" si="175"/>
        <v>0</v>
      </c>
      <c r="R200" s="195">
        <f t="shared" si="176"/>
        <v>0</v>
      </c>
      <c r="S200" s="203" t="str">
        <f t="shared" si="177"/>
        <v>-</v>
      </c>
      <c r="T200" s="204" t="str">
        <f t="shared" si="178"/>
        <v/>
      </c>
      <c r="U200" s="204" t="str">
        <f t="shared" si="179"/>
        <v/>
      </c>
      <c r="V200" s="204" t="str">
        <f t="shared" si="180"/>
        <v/>
      </c>
      <c r="W200" s="204" t="str">
        <f t="shared" si="181"/>
        <v/>
      </c>
      <c r="X200" s="204" t="str">
        <f t="shared" si="182"/>
        <v/>
      </c>
      <c r="Y200" s="204" t="str">
        <f t="shared" si="183"/>
        <v/>
      </c>
      <c r="Z200" s="204" t="str">
        <f t="shared" si="184"/>
        <v/>
      </c>
      <c r="AA200" s="204" t="str">
        <f t="shared" si="185"/>
        <v/>
      </c>
      <c r="AB200" s="204" t="str">
        <f t="shared" si="186"/>
        <v/>
      </c>
      <c r="AC200" s="204" t="str">
        <f t="shared" si="187"/>
        <v/>
      </c>
      <c r="AD200" s="205" t="str">
        <f t="shared" si="188"/>
        <v/>
      </c>
      <c r="AE200" s="205" t="str">
        <f t="shared" si="189"/>
        <v/>
      </c>
      <c r="AF200" s="205" t="str">
        <f t="shared" si="190"/>
        <v/>
      </c>
      <c r="AG200" s="205" t="str">
        <f t="shared" si="191"/>
        <v/>
      </c>
      <c r="AH200" s="206" t="str">
        <f t="shared" si="192"/>
        <v/>
      </c>
      <c r="AI200" s="207" t="str">
        <f t="shared" si="193"/>
        <v/>
      </c>
      <c r="AJ200" s="207" t="str">
        <f t="shared" si="194"/>
        <v/>
      </c>
      <c r="AK200" s="207" t="str">
        <f t="shared" si="195"/>
        <v/>
      </c>
      <c r="AL200" s="207" t="str">
        <f t="shared" si="196"/>
        <v/>
      </c>
      <c r="AM200" s="207" t="str">
        <f t="shared" si="197"/>
        <v/>
      </c>
      <c r="AN200" s="207" t="str">
        <f t="shared" si="198"/>
        <v/>
      </c>
      <c r="AO200" s="207" t="str">
        <f t="shared" si="199"/>
        <v/>
      </c>
      <c r="AP200" s="207" t="str">
        <f t="shared" si="200"/>
        <v/>
      </c>
      <c r="AQ200" s="207" t="str">
        <f t="shared" si="201"/>
        <v/>
      </c>
      <c r="AR200" s="207" t="str">
        <f t="shared" si="202"/>
        <v/>
      </c>
      <c r="AS200" s="207" t="str">
        <f t="shared" si="203"/>
        <v/>
      </c>
      <c r="AT200" s="207" t="str">
        <f t="shared" si="204"/>
        <v/>
      </c>
      <c r="AU200" s="207" t="str">
        <f t="shared" si="205"/>
        <v/>
      </c>
      <c r="AV200" s="207" t="str">
        <f t="shared" si="206"/>
        <v/>
      </c>
      <c r="AW200" s="207" t="str">
        <f t="shared" si="207"/>
        <v/>
      </c>
      <c r="AY200" s="160"/>
      <c r="AZ200" s="160"/>
      <c r="BA200" s="160"/>
      <c r="BB200" s="160"/>
      <c r="BC200" s="160"/>
      <c r="BD200" s="160"/>
      <c r="BE200" s="160"/>
      <c r="BF200" s="160"/>
      <c r="BG200" s="160"/>
      <c r="BH200" s="160"/>
      <c r="BI200" s="160"/>
      <c r="BJ200" s="160"/>
      <c r="BK200" s="160"/>
      <c r="BL200" s="160"/>
      <c r="BM200" s="160"/>
    </row>
    <row r="201" spans="1:65" s="43" customFormat="1" hidden="1" outlineLevel="1" x14ac:dyDescent="0.2">
      <c r="A201" s="194"/>
      <c r="B201" s="4"/>
      <c r="C201" s="3"/>
      <c r="D201" s="89">
        <f t="shared" si="139"/>
        <v>0</v>
      </c>
      <c r="E201" s="195"/>
      <c r="F201" s="195"/>
      <c r="G201" s="196"/>
      <c r="H201" s="197"/>
      <c r="I201" s="198"/>
      <c r="J201" s="197"/>
      <c r="K201" s="198"/>
      <c r="L201" s="199"/>
      <c r="M201" s="200"/>
      <c r="N201" s="197"/>
      <c r="O201" s="201"/>
      <c r="P201" s="202">
        <f t="shared" si="174"/>
        <v>0</v>
      </c>
      <c r="Q201" s="195">
        <f t="shared" si="175"/>
        <v>0</v>
      </c>
      <c r="R201" s="195">
        <f t="shared" si="176"/>
        <v>0</v>
      </c>
      <c r="S201" s="203" t="str">
        <f t="shared" si="177"/>
        <v>-</v>
      </c>
      <c r="T201" s="204" t="str">
        <f t="shared" si="178"/>
        <v/>
      </c>
      <c r="U201" s="204" t="str">
        <f t="shared" si="179"/>
        <v/>
      </c>
      <c r="V201" s="204" t="str">
        <f t="shared" si="180"/>
        <v/>
      </c>
      <c r="W201" s="204" t="str">
        <f t="shared" si="181"/>
        <v/>
      </c>
      <c r="X201" s="204" t="str">
        <f t="shared" si="182"/>
        <v/>
      </c>
      <c r="Y201" s="204" t="str">
        <f t="shared" si="183"/>
        <v/>
      </c>
      <c r="Z201" s="204" t="str">
        <f t="shared" si="184"/>
        <v/>
      </c>
      <c r="AA201" s="204" t="str">
        <f t="shared" si="185"/>
        <v/>
      </c>
      <c r="AB201" s="204" t="str">
        <f t="shared" si="186"/>
        <v/>
      </c>
      <c r="AC201" s="204" t="str">
        <f t="shared" si="187"/>
        <v/>
      </c>
      <c r="AD201" s="205" t="str">
        <f t="shared" si="188"/>
        <v/>
      </c>
      <c r="AE201" s="205" t="str">
        <f t="shared" si="189"/>
        <v/>
      </c>
      <c r="AF201" s="205" t="str">
        <f t="shared" si="190"/>
        <v/>
      </c>
      <c r="AG201" s="205" t="str">
        <f t="shared" si="191"/>
        <v/>
      </c>
      <c r="AH201" s="206" t="str">
        <f t="shared" si="192"/>
        <v/>
      </c>
      <c r="AI201" s="207" t="str">
        <f t="shared" si="193"/>
        <v/>
      </c>
      <c r="AJ201" s="207" t="str">
        <f t="shared" si="194"/>
        <v/>
      </c>
      <c r="AK201" s="207" t="str">
        <f t="shared" si="195"/>
        <v/>
      </c>
      <c r="AL201" s="207" t="str">
        <f t="shared" si="196"/>
        <v/>
      </c>
      <c r="AM201" s="207" t="str">
        <f t="shared" si="197"/>
        <v/>
      </c>
      <c r="AN201" s="207" t="str">
        <f t="shared" si="198"/>
        <v/>
      </c>
      <c r="AO201" s="207" t="str">
        <f t="shared" si="199"/>
        <v/>
      </c>
      <c r="AP201" s="207" t="str">
        <f t="shared" si="200"/>
        <v/>
      </c>
      <c r="AQ201" s="207" t="str">
        <f t="shared" si="201"/>
        <v/>
      </c>
      <c r="AR201" s="207" t="str">
        <f t="shared" si="202"/>
        <v/>
      </c>
      <c r="AS201" s="207" t="str">
        <f t="shared" si="203"/>
        <v/>
      </c>
      <c r="AT201" s="207" t="str">
        <f t="shared" si="204"/>
        <v/>
      </c>
      <c r="AU201" s="207" t="str">
        <f t="shared" si="205"/>
        <v/>
      </c>
      <c r="AV201" s="207" t="str">
        <f t="shared" si="206"/>
        <v/>
      </c>
      <c r="AW201" s="207" t="str">
        <f t="shared" si="207"/>
        <v/>
      </c>
      <c r="AY201" s="160"/>
      <c r="AZ201" s="160"/>
      <c r="BA201" s="160"/>
      <c r="BB201" s="160"/>
      <c r="BC201" s="160"/>
      <c r="BD201" s="160"/>
      <c r="BE201" s="160"/>
      <c r="BF201" s="160"/>
      <c r="BG201" s="160"/>
      <c r="BH201" s="160"/>
      <c r="BI201" s="160"/>
      <c r="BJ201" s="160"/>
      <c r="BK201" s="160"/>
      <c r="BL201" s="160"/>
      <c r="BM201" s="160"/>
    </row>
    <row r="202" spans="1:65" s="43" customFormat="1" hidden="1" outlineLevel="1" x14ac:dyDescent="0.2">
      <c r="A202" s="194"/>
      <c r="B202" s="4"/>
      <c r="C202" s="3"/>
      <c r="D202" s="89">
        <f t="shared" si="139"/>
        <v>0</v>
      </c>
      <c r="E202" s="195"/>
      <c r="F202" s="195"/>
      <c r="G202" s="196"/>
      <c r="H202" s="197"/>
      <c r="I202" s="198"/>
      <c r="J202" s="197"/>
      <c r="K202" s="198"/>
      <c r="L202" s="199"/>
      <c r="M202" s="200"/>
      <c r="N202" s="197"/>
      <c r="O202" s="201"/>
      <c r="P202" s="202">
        <f t="shared" si="174"/>
        <v>0</v>
      </c>
      <c r="Q202" s="195">
        <f t="shared" si="175"/>
        <v>0</v>
      </c>
      <c r="R202" s="195">
        <f t="shared" si="176"/>
        <v>0</v>
      </c>
      <c r="S202" s="203" t="str">
        <f t="shared" si="177"/>
        <v>-</v>
      </c>
      <c r="T202" s="204" t="str">
        <f t="shared" si="178"/>
        <v/>
      </c>
      <c r="U202" s="204" t="str">
        <f t="shared" si="179"/>
        <v/>
      </c>
      <c r="V202" s="204" t="str">
        <f t="shared" si="180"/>
        <v/>
      </c>
      <c r="W202" s="204" t="str">
        <f t="shared" si="181"/>
        <v/>
      </c>
      <c r="X202" s="204" t="str">
        <f t="shared" si="182"/>
        <v/>
      </c>
      <c r="Y202" s="204" t="str">
        <f t="shared" si="183"/>
        <v/>
      </c>
      <c r="Z202" s="204" t="str">
        <f t="shared" si="184"/>
        <v/>
      </c>
      <c r="AA202" s="204" t="str">
        <f t="shared" si="185"/>
        <v/>
      </c>
      <c r="AB202" s="204" t="str">
        <f t="shared" si="186"/>
        <v/>
      </c>
      <c r="AC202" s="204" t="str">
        <f t="shared" si="187"/>
        <v/>
      </c>
      <c r="AD202" s="205" t="str">
        <f t="shared" si="188"/>
        <v/>
      </c>
      <c r="AE202" s="205" t="str">
        <f t="shared" si="189"/>
        <v/>
      </c>
      <c r="AF202" s="205" t="str">
        <f t="shared" si="190"/>
        <v/>
      </c>
      <c r="AG202" s="205" t="str">
        <f t="shared" si="191"/>
        <v/>
      </c>
      <c r="AH202" s="206" t="str">
        <f t="shared" si="192"/>
        <v/>
      </c>
      <c r="AI202" s="207" t="str">
        <f t="shared" si="193"/>
        <v/>
      </c>
      <c r="AJ202" s="207" t="str">
        <f t="shared" si="194"/>
        <v/>
      </c>
      <c r="AK202" s="207" t="str">
        <f t="shared" si="195"/>
        <v/>
      </c>
      <c r="AL202" s="207" t="str">
        <f t="shared" si="196"/>
        <v/>
      </c>
      <c r="AM202" s="207" t="str">
        <f t="shared" si="197"/>
        <v/>
      </c>
      <c r="AN202" s="207" t="str">
        <f t="shared" si="198"/>
        <v/>
      </c>
      <c r="AO202" s="207" t="str">
        <f t="shared" si="199"/>
        <v/>
      </c>
      <c r="AP202" s="207" t="str">
        <f t="shared" si="200"/>
        <v/>
      </c>
      <c r="AQ202" s="207" t="str">
        <f t="shared" si="201"/>
        <v/>
      </c>
      <c r="AR202" s="207" t="str">
        <f t="shared" si="202"/>
        <v/>
      </c>
      <c r="AS202" s="207" t="str">
        <f t="shared" si="203"/>
        <v/>
      </c>
      <c r="AT202" s="207" t="str">
        <f t="shared" si="204"/>
        <v/>
      </c>
      <c r="AU202" s="207" t="str">
        <f t="shared" si="205"/>
        <v/>
      </c>
      <c r="AV202" s="207" t="str">
        <f t="shared" si="206"/>
        <v/>
      </c>
      <c r="AW202" s="207" t="str">
        <f t="shared" si="207"/>
        <v/>
      </c>
      <c r="AY202" s="160"/>
      <c r="AZ202" s="160"/>
      <c r="BA202" s="160"/>
      <c r="BB202" s="160"/>
      <c r="BC202" s="160"/>
      <c r="BD202" s="160"/>
      <c r="BE202" s="160"/>
      <c r="BF202" s="160"/>
      <c r="BG202" s="160"/>
      <c r="BH202" s="160"/>
      <c r="BI202" s="160"/>
      <c r="BJ202" s="160"/>
      <c r="BK202" s="160"/>
      <c r="BL202" s="160"/>
      <c r="BM202" s="160"/>
    </row>
    <row r="203" spans="1:65" s="43" customFormat="1" hidden="1" outlineLevel="1" x14ac:dyDescent="0.2">
      <c r="A203" s="194"/>
      <c r="B203" s="4"/>
      <c r="C203" s="3"/>
      <c r="D203" s="89">
        <f t="shared" si="139"/>
        <v>0</v>
      </c>
      <c r="E203" s="195"/>
      <c r="F203" s="195"/>
      <c r="G203" s="196"/>
      <c r="H203" s="197"/>
      <c r="I203" s="198"/>
      <c r="J203" s="197"/>
      <c r="K203" s="198"/>
      <c r="L203" s="199"/>
      <c r="M203" s="200"/>
      <c r="N203" s="197"/>
      <c r="O203" s="201"/>
      <c r="P203" s="202">
        <f t="shared" si="174"/>
        <v>0</v>
      </c>
      <c r="Q203" s="195">
        <f t="shared" si="175"/>
        <v>0</v>
      </c>
      <c r="R203" s="195">
        <f t="shared" si="176"/>
        <v>0</v>
      </c>
      <c r="S203" s="203" t="str">
        <f t="shared" si="177"/>
        <v>-</v>
      </c>
      <c r="T203" s="204" t="str">
        <f t="shared" si="178"/>
        <v/>
      </c>
      <c r="U203" s="204" t="str">
        <f t="shared" si="179"/>
        <v/>
      </c>
      <c r="V203" s="204" t="str">
        <f t="shared" si="180"/>
        <v/>
      </c>
      <c r="W203" s="204" t="str">
        <f t="shared" si="181"/>
        <v/>
      </c>
      <c r="X203" s="204" t="str">
        <f t="shared" si="182"/>
        <v/>
      </c>
      <c r="Y203" s="204" t="str">
        <f t="shared" si="183"/>
        <v/>
      </c>
      <c r="Z203" s="204" t="str">
        <f t="shared" si="184"/>
        <v/>
      </c>
      <c r="AA203" s="204" t="str">
        <f t="shared" si="185"/>
        <v/>
      </c>
      <c r="AB203" s="204" t="str">
        <f t="shared" si="186"/>
        <v/>
      </c>
      <c r="AC203" s="204" t="str">
        <f t="shared" si="187"/>
        <v/>
      </c>
      <c r="AD203" s="205" t="str">
        <f t="shared" si="188"/>
        <v/>
      </c>
      <c r="AE203" s="205" t="str">
        <f t="shared" si="189"/>
        <v/>
      </c>
      <c r="AF203" s="205" t="str">
        <f t="shared" si="190"/>
        <v/>
      </c>
      <c r="AG203" s="205" t="str">
        <f t="shared" si="191"/>
        <v/>
      </c>
      <c r="AH203" s="206" t="str">
        <f t="shared" si="192"/>
        <v/>
      </c>
      <c r="AI203" s="207" t="str">
        <f t="shared" si="193"/>
        <v/>
      </c>
      <c r="AJ203" s="207" t="str">
        <f t="shared" si="194"/>
        <v/>
      </c>
      <c r="AK203" s="207" t="str">
        <f t="shared" si="195"/>
        <v/>
      </c>
      <c r="AL203" s="207" t="str">
        <f t="shared" si="196"/>
        <v/>
      </c>
      <c r="AM203" s="207" t="str">
        <f t="shared" si="197"/>
        <v/>
      </c>
      <c r="AN203" s="207" t="str">
        <f t="shared" si="198"/>
        <v/>
      </c>
      <c r="AO203" s="207" t="str">
        <f t="shared" si="199"/>
        <v/>
      </c>
      <c r="AP203" s="207" t="str">
        <f t="shared" si="200"/>
        <v/>
      </c>
      <c r="AQ203" s="207" t="str">
        <f t="shared" si="201"/>
        <v/>
      </c>
      <c r="AR203" s="207" t="str">
        <f t="shared" si="202"/>
        <v/>
      </c>
      <c r="AS203" s="207" t="str">
        <f t="shared" si="203"/>
        <v/>
      </c>
      <c r="AT203" s="207" t="str">
        <f t="shared" si="204"/>
        <v/>
      </c>
      <c r="AU203" s="207" t="str">
        <f t="shared" si="205"/>
        <v/>
      </c>
      <c r="AV203" s="207" t="str">
        <f t="shared" si="206"/>
        <v/>
      </c>
      <c r="AW203" s="207" t="str">
        <f t="shared" si="207"/>
        <v/>
      </c>
      <c r="AY203" s="160"/>
      <c r="AZ203" s="160"/>
      <c r="BA203" s="160"/>
      <c r="BB203" s="160"/>
      <c r="BC203" s="160"/>
      <c r="BD203" s="160"/>
      <c r="BE203" s="160"/>
      <c r="BF203" s="160"/>
      <c r="BG203" s="160"/>
      <c r="BH203" s="160"/>
      <c r="BI203" s="160"/>
      <c r="BJ203" s="160"/>
      <c r="BK203" s="160"/>
      <c r="BL203" s="160"/>
      <c r="BM203" s="160"/>
    </row>
    <row r="204" spans="1:65" s="43" customFormat="1" hidden="1" outlineLevel="1" x14ac:dyDescent="0.2">
      <c r="A204" s="194"/>
      <c r="B204" s="4"/>
      <c r="C204" s="3"/>
      <c r="D204" s="89">
        <f t="shared" si="139"/>
        <v>0</v>
      </c>
      <c r="E204" s="195"/>
      <c r="F204" s="195"/>
      <c r="G204" s="196"/>
      <c r="H204" s="197"/>
      <c r="I204" s="198"/>
      <c r="J204" s="197"/>
      <c r="K204" s="198"/>
      <c r="L204" s="199"/>
      <c r="M204" s="200"/>
      <c r="N204" s="197"/>
      <c r="O204" s="201"/>
      <c r="P204" s="202">
        <f t="shared" si="174"/>
        <v>0</v>
      </c>
      <c r="Q204" s="195">
        <f t="shared" si="175"/>
        <v>0</v>
      </c>
      <c r="R204" s="195">
        <f t="shared" si="176"/>
        <v>0</v>
      </c>
      <c r="S204" s="203" t="str">
        <f t="shared" si="177"/>
        <v>-</v>
      </c>
      <c r="T204" s="204" t="str">
        <f t="shared" si="178"/>
        <v/>
      </c>
      <c r="U204" s="204" t="str">
        <f t="shared" si="179"/>
        <v/>
      </c>
      <c r="V204" s="204" t="str">
        <f t="shared" si="180"/>
        <v/>
      </c>
      <c r="W204" s="204" t="str">
        <f t="shared" si="181"/>
        <v/>
      </c>
      <c r="X204" s="204" t="str">
        <f t="shared" si="182"/>
        <v/>
      </c>
      <c r="Y204" s="204" t="str">
        <f t="shared" si="183"/>
        <v/>
      </c>
      <c r="Z204" s="204" t="str">
        <f t="shared" si="184"/>
        <v/>
      </c>
      <c r="AA204" s="204" t="str">
        <f t="shared" si="185"/>
        <v/>
      </c>
      <c r="AB204" s="204" t="str">
        <f t="shared" si="186"/>
        <v/>
      </c>
      <c r="AC204" s="204" t="str">
        <f t="shared" si="187"/>
        <v/>
      </c>
      <c r="AD204" s="205" t="str">
        <f t="shared" si="188"/>
        <v/>
      </c>
      <c r="AE204" s="205" t="str">
        <f t="shared" si="189"/>
        <v/>
      </c>
      <c r="AF204" s="205" t="str">
        <f t="shared" si="190"/>
        <v/>
      </c>
      <c r="AG204" s="205" t="str">
        <f t="shared" si="191"/>
        <v/>
      </c>
      <c r="AH204" s="206" t="str">
        <f t="shared" si="192"/>
        <v/>
      </c>
      <c r="AI204" s="207" t="str">
        <f t="shared" si="193"/>
        <v/>
      </c>
      <c r="AJ204" s="207" t="str">
        <f t="shared" si="194"/>
        <v/>
      </c>
      <c r="AK204" s="207" t="str">
        <f t="shared" si="195"/>
        <v/>
      </c>
      <c r="AL204" s="207" t="str">
        <f t="shared" si="196"/>
        <v/>
      </c>
      <c r="AM204" s="207" t="str">
        <f t="shared" si="197"/>
        <v/>
      </c>
      <c r="AN204" s="207" t="str">
        <f t="shared" si="198"/>
        <v/>
      </c>
      <c r="AO204" s="207" t="str">
        <f t="shared" si="199"/>
        <v/>
      </c>
      <c r="AP204" s="207" t="str">
        <f t="shared" si="200"/>
        <v/>
      </c>
      <c r="AQ204" s="207" t="str">
        <f t="shared" si="201"/>
        <v/>
      </c>
      <c r="AR204" s="207" t="str">
        <f t="shared" si="202"/>
        <v/>
      </c>
      <c r="AS204" s="207" t="str">
        <f t="shared" si="203"/>
        <v/>
      </c>
      <c r="AT204" s="207" t="str">
        <f t="shared" si="204"/>
        <v/>
      </c>
      <c r="AU204" s="207" t="str">
        <f t="shared" si="205"/>
        <v/>
      </c>
      <c r="AV204" s="207" t="str">
        <f t="shared" si="206"/>
        <v/>
      </c>
      <c r="AW204" s="207" t="str">
        <f t="shared" si="207"/>
        <v/>
      </c>
      <c r="AY204" s="160"/>
      <c r="AZ204" s="160"/>
      <c r="BA204" s="160"/>
      <c r="BB204" s="160"/>
      <c r="BC204" s="160"/>
      <c r="BD204" s="160"/>
      <c r="BE204" s="160"/>
      <c r="BF204" s="160"/>
      <c r="BG204" s="160"/>
      <c r="BH204" s="160"/>
      <c r="BI204" s="160"/>
      <c r="BJ204" s="160"/>
      <c r="BK204" s="160"/>
      <c r="BL204" s="160"/>
      <c r="BM204" s="160"/>
    </row>
    <row r="205" spans="1:65" s="43" customFormat="1" hidden="1" outlineLevel="1" x14ac:dyDescent="0.2">
      <c r="A205" s="194"/>
      <c r="B205" s="4"/>
      <c r="C205" s="3"/>
      <c r="D205" s="89">
        <f t="shared" si="139"/>
        <v>0</v>
      </c>
      <c r="E205" s="195"/>
      <c r="F205" s="195"/>
      <c r="G205" s="196"/>
      <c r="H205" s="197"/>
      <c r="I205" s="198"/>
      <c r="J205" s="197"/>
      <c r="K205" s="198"/>
      <c r="L205" s="199"/>
      <c r="M205" s="200"/>
      <c r="N205" s="197"/>
      <c r="O205" s="201"/>
      <c r="P205" s="202">
        <f t="shared" si="174"/>
        <v>0</v>
      </c>
      <c r="Q205" s="195">
        <f t="shared" si="175"/>
        <v>0</v>
      </c>
      <c r="R205" s="195">
        <f t="shared" si="176"/>
        <v>0</v>
      </c>
      <c r="S205" s="203" t="str">
        <f t="shared" si="177"/>
        <v>-</v>
      </c>
      <c r="T205" s="204" t="str">
        <f t="shared" si="178"/>
        <v/>
      </c>
      <c r="U205" s="204" t="str">
        <f t="shared" si="179"/>
        <v/>
      </c>
      <c r="V205" s="204" t="str">
        <f t="shared" si="180"/>
        <v/>
      </c>
      <c r="W205" s="204" t="str">
        <f t="shared" si="181"/>
        <v/>
      </c>
      <c r="X205" s="204" t="str">
        <f t="shared" si="182"/>
        <v/>
      </c>
      <c r="Y205" s="204" t="str">
        <f t="shared" si="183"/>
        <v/>
      </c>
      <c r="Z205" s="204" t="str">
        <f t="shared" si="184"/>
        <v/>
      </c>
      <c r="AA205" s="204" t="str">
        <f t="shared" si="185"/>
        <v/>
      </c>
      <c r="AB205" s="204" t="str">
        <f t="shared" si="186"/>
        <v/>
      </c>
      <c r="AC205" s="204" t="str">
        <f t="shared" si="187"/>
        <v/>
      </c>
      <c r="AD205" s="205" t="str">
        <f t="shared" si="188"/>
        <v/>
      </c>
      <c r="AE205" s="205" t="str">
        <f t="shared" si="189"/>
        <v/>
      </c>
      <c r="AF205" s="205" t="str">
        <f t="shared" si="190"/>
        <v/>
      </c>
      <c r="AG205" s="205" t="str">
        <f t="shared" si="191"/>
        <v/>
      </c>
      <c r="AH205" s="206" t="str">
        <f t="shared" si="192"/>
        <v/>
      </c>
      <c r="AI205" s="207" t="str">
        <f t="shared" si="193"/>
        <v/>
      </c>
      <c r="AJ205" s="207" t="str">
        <f t="shared" si="194"/>
        <v/>
      </c>
      <c r="AK205" s="207" t="str">
        <f t="shared" si="195"/>
        <v/>
      </c>
      <c r="AL205" s="207" t="str">
        <f t="shared" si="196"/>
        <v/>
      </c>
      <c r="AM205" s="207" t="str">
        <f t="shared" si="197"/>
        <v/>
      </c>
      <c r="AN205" s="207" t="str">
        <f t="shared" si="198"/>
        <v/>
      </c>
      <c r="AO205" s="207" t="str">
        <f t="shared" si="199"/>
        <v/>
      </c>
      <c r="AP205" s="207" t="str">
        <f t="shared" si="200"/>
        <v/>
      </c>
      <c r="AQ205" s="207" t="str">
        <f t="shared" si="201"/>
        <v/>
      </c>
      <c r="AR205" s="207" t="str">
        <f t="shared" si="202"/>
        <v/>
      </c>
      <c r="AS205" s="207" t="str">
        <f t="shared" si="203"/>
        <v/>
      </c>
      <c r="AT205" s="207" t="str">
        <f t="shared" si="204"/>
        <v/>
      </c>
      <c r="AU205" s="207" t="str">
        <f t="shared" si="205"/>
        <v/>
      </c>
      <c r="AV205" s="207" t="str">
        <f t="shared" si="206"/>
        <v/>
      </c>
      <c r="AW205" s="207" t="str">
        <f t="shared" si="207"/>
        <v/>
      </c>
      <c r="AY205" s="160"/>
      <c r="AZ205" s="160"/>
      <c r="BA205" s="160"/>
      <c r="BB205" s="160"/>
      <c r="BC205" s="160"/>
      <c r="BD205" s="160"/>
      <c r="BE205" s="160"/>
      <c r="BF205" s="160"/>
      <c r="BG205" s="160"/>
      <c r="BH205" s="160"/>
      <c r="BI205" s="160"/>
      <c r="BJ205" s="160"/>
      <c r="BK205" s="160"/>
      <c r="BL205" s="160"/>
      <c r="BM205" s="160"/>
    </row>
    <row r="206" spans="1:65" s="43" customFormat="1" hidden="1" outlineLevel="1" x14ac:dyDescent="0.2">
      <c r="A206" s="194"/>
      <c r="B206" s="4"/>
      <c r="C206" s="3"/>
      <c r="D206" s="89">
        <f t="shared" si="139"/>
        <v>0</v>
      </c>
      <c r="E206" s="195"/>
      <c r="F206" s="195"/>
      <c r="G206" s="196"/>
      <c r="H206" s="197"/>
      <c r="I206" s="198"/>
      <c r="J206" s="197"/>
      <c r="K206" s="198"/>
      <c r="L206" s="199"/>
      <c r="M206" s="200"/>
      <c r="N206" s="197"/>
      <c r="O206" s="201"/>
      <c r="P206" s="202">
        <f t="shared" si="174"/>
        <v>0</v>
      </c>
      <c r="Q206" s="195">
        <f t="shared" si="175"/>
        <v>0</v>
      </c>
      <c r="R206" s="195">
        <f t="shared" si="176"/>
        <v>0</v>
      </c>
      <c r="S206" s="203" t="str">
        <f t="shared" si="177"/>
        <v>-</v>
      </c>
      <c r="T206" s="204" t="str">
        <f t="shared" si="178"/>
        <v/>
      </c>
      <c r="U206" s="204" t="str">
        <f t="shared" si="179"/>
        <v/>
      </c>
      <c r="V206" s="204" t="str">
        <f t="shared" si="180"/>
        <v/>
      </c>
      <c r="W206" s="204" t="str">
        <f t="shared" si="181"/>
        <v/>
      </c>
      <c r="X206" s="204" t="str">
        <f t="shared" si="182"/>
        <v/>
      </c>
      <c r="Y206" s="204" t="str">
        <f t="shared" si="183"/>
        <v/>
      </c>
      <c r="Z206" s="204" t="str">
        <f t="shared" si="184"/>
        <v/>
      </c>
      <c r="AA206" s="204" t="str">
        <f t="shared" si="185"/>
        <v/>
      </c>
      <c r="AB206" s="204" t="str">
        <f t="shared" si="186"/>
        <v/>
      </c>
      <c r="AC206" s="204" t="str">
        <f t="shared" si="187"/>
        <v/>
      </c>
      <c r="AD206" s="205" t="str">
        <f t="shared" si="188"/>
        <v/>
      </c>
      <c r="AE206" s="205" t="str">
        <f t="shared" si="189"/>
        <v/>
      </c>
      <c r="AF206" s="205" t="str">
        <f t="shared" si="190"/>
        <v/>
      </c>
      <c r="AG206" s="205" t="str">
        <f t="shared" si="191"/>
        <v/>
      </c>
      <c r="AH206" s="206" t="str">
        <f t="shared" si="192"/>
        <v/>
      </c>
      <c r="AI206" s="207" t="str">
        <f t="shared" si="193"/>
        <v/>
      </c>
      <c r="AJ206" s="207" t="str">
        <f t="shared" si="194"/>
        <v/>
      </c>
      <c r="AK206" s="207" t="str">
        <f t="shared" si="195"/>
        <v/>
      </c>
      <c r="AL206" s="207" t="str">
        <f t="shared" si="196"/>
        <v/>
      </c>
      <c r="AM206" s="207" t="str">
        <f t="shared" si="197"/>
        <v/>
      </c>
      <c r="AN206" s="207" t="str">
        <f t="shared" si="198"/>
        <v/>
      </c>
      <c r="AO206" s="207" t="str">
        <f t="shared" si="199"/>
        <v/>
      </c>
      <c r="AP206" s="207" t="str">
        <f t="shared" si="200"/>
        <v/>
      </c>
      <c r="AQ206" s="207" t="str">
        <f t="shared" si="201"/>
        <v/>
      </c>
      <c r="AR206" s="207" t="str">
        <f t="shared" si="202"/>
        <v/>
      </c>
      <c r="AS206" s="207" t="str">
        <f t="shared" si="203"/>
        <v/>
      </c>
      <c r="AT206" s="207" t="str">
        <f t="shared" si="204"/>
        <v/>
      </c>
      <c r="AU206" s="207" t="str">
        <f t="shared" si="205"/>
        <v/>
      </c>
      <c r="AV206" s="207" t="str">
        <f t="shared" si="206"/>
        <v/>
      </c>
      <c r="AW206" s="207" t="str">
        <f t="shared" si="207"/>
        <v/>
      </c>
      <c r="AY206" s="160"/>
      <c r="AZ206" s="160"/>
      <c r="BA206" s="160"/>
      <c r="BB206" s="160"/>
      <c r="BC206" s="160"/>
      <c r="BD206" s="160"/>
      <c r="BE206" s="160"/>
      <c r="BF206" s="160"/>
      <c r="BG206" s="160"/>
      <c r="BH206" s="160"/>
      <c r="BI206" s="160"/>
      <c r="BJ206" s="160"/>
      <c r="BK206" s="160"/>
      <c r="BL206" s="160"/>
      <c r="BM206" s="160"/>
    </row>
    <row r="207" spans="1:65" s="43" customFormat="1" hidden="1" outlineLevel="1" x14ac:dyDescent="0.2">
      <c r="A207" s="194"/>
      <c r="B207" s="4"/>
      <c r="C207" s="3"/>
      <c r="D207" s="89">
        <f t="shared" si="139"/>
        <v>0</v>
      </c>
      <c r="E207" s="195"/>
      <c r="F207" s="195"/>
      <c r="G207" s="196"/>
      <c r="H207" s="197"/>
      <c r="I207" s="198"/>
      <c r="J207" s="197"/>
      <c r="K207" s="198"/>
      <c r="L207" s="199"/>
      <c r="M207" s="200"/>
      <c r="N207" s="197"/>
      <c r="O207" s="201"/>
      <c r="P207" s="202">
        <f t="shared" si="174"/>
        <v>0</v>
      </c>
      <c r="Q207" s="195">
        <f t="shared" si="175"/>
        <v>0</v>
      </c>
      <c r="R207" s="195">
        <f t="shared" si="176"/>
        <v>0</v>
      </c>
      <c r="S207" s="203" t="str">
        <f t="shared" si="177"/>
        <v>-</v>
      </c>
      <c r="T207" s="204" t="str">
        <f t="shared" si="178"/>
        <v/>
      </c>
      <c r="U207" s="204" t="str">
        <f t="shared" si="179"/>
        <v/>
      </c>
      <c r="V207" s="204" t="str">
        <f t="shared" si="180"/>
        <v/>
      </c>
      <c r="W207" s="204" t="str">
        <f t="shared" si="181"/>
        <v/>
      </c>
      <c r="X207" s="204" t="str">
        <f t="shared" si="182"/>
        <v/>
      </c>
      <c r="Y207" s="204" t="str">
        <f t="shared" si="183"/>
        <v/>
      </c>
      <c r="Z207" s="204" t="str">
        <f t="shared" si="184"/>
        <v/>
      </c>
      <c r="AA207" s="204" t="str">
        <f t="shared" si="185"/>
        <v/>
      </c>
      <c r="AB207" s="204" t="str">
        <f t="shared" si="186"/>
        <v/>
      </c>
      <c r="AC207" s="204" t="str">
        <f t="shared" si="187"/>
        <v/>
      </c>
      <c r="AD207" s="205" t="str">
        <f t="shared" si="188"/>
        <v/>
      </c>
      <c r="AE207" s="205" t="str">
        <f t="shared" si="189"/>
        <v/>
      </c>
      <c r="AF207" s="205" t="str">
        <f t="shared" si="190"/>
        <v/>
      </c>
      <c r="AG207" s="205" t="str">
        <f t="shared" si="191"/>
        <v/>
      </c>
      <c r="AH207" s="206" t="str">
        <f t="shared" si="192"/>
        <v/>
      </c>
      <c r="AI207" s="207" t="str">
        <f t="shared" si="193"/>
        <v/>
      </c>
      <c r="AJ207" s="207" t="str">
        <f t="shared" si="194"/>
        <v/>
      </c>
      <c r="AK207" s="207" t="str">
        <f t="shared" si="195"/>
        <v/>
      </c>
      <c r="AL207" s="207" t="str">
        <f t="shared" si="196"/>
        <v/>
      </c>
      <c r="AM207" s="207" t="str">
        <f t="shared" si="197"/>
        <v/>
      </c>
      <c r="AN207" s="207" t="str">
        <f t="shared" si="198"/>
        <v/>
      </c>
      <c r="AO207" s="207" t="str">
        <f t="shared" si="199"/>
        <v/>
      </c>
      <c r="AP207" s="207" t="str">
        <f t="shared" si="200"/>
        <v/>
      </c>
      <c r="AQ207" s="207" t="str">
        <f t="shared" si="201"/>
        <v/>
      </c>
      <c r="AR207" s="207" t="str">
        <f t="shared" si="202"/>
        <v/>
      </c>
      <c r="AS207" s="207" t="str">
        <f t="shared" si="203"/>
        <v/>
      </c>
      <c r="AT207" s="207" t="str">
        <f t="shared" si="204"/>
        <v/>
      </c>
      <c r="AU207" s="207" t="str">
        <f t="shared" si="205"/>
        <v/>
      </c>
      <c r="AV207" s="207" t="str">
        <f t="shared" si="206"/>
        <v/>
      </c>
      <c r="AW207" s="207" t="str">
        <f t="shared" si="207"/>
        <v/>
      </c>
      <c r="AY207" s="160"/>
      <c r="AZ207" s="160"/>
      <c r="BA207" s="160"/>
      <c r="BB207" s="160"/>
      <c r="BC207" s="160"/>
      <c r="BD207" s="160"/>
      <c r="BE207" s="160"/>
      <c r="BF207" s="160"/>
      <c r="BG207" s="160"/>
      <c r="BH207" s="160"/>
      <c r="BI207" s="160"/>
      <c r="BJ207" s="160"/>
      <c r="BK207" s="160"/>
      <c r="BL207" s="160"/>
      <c r="BM207" s="160"/>
    </row>
    <row r="208" spans="1:65" s="43" customFormat="1" hidden="1" outlineLevel="1" x14ac:dyDescent="0.2">
      <c r="A208" s="194"/>
      <c r="B208" s="4"/>
      <c r="C208" s="3"/>
      <c r="D208" s="89">
        <f t="shared" si="139"/>
        <v>0</v>
      </c>
      <c r="E208" s="195"/>
      <c r="F208" s="195"/>
      <c r="G208" s="196"/>
      <c r="H208" s="197"/>
      <c r="I208" s="198"/>
      <c r="J208" s="197"/>
      <c r="K208" s="198"/>
      <c r="L208" s="199"/>
      <c r="M208" s="200"/>
      <c r="N208" s="197"/>
      <c r="O208" s="201"/>
      <c r="P208" s="202">
        <f t="shared" si="174"/>
        <v>0</v>
      </c>
      <c r="Q208" s="195">
        <f t="shared" si="175"/>
        <v>0</v>
      </c>
      <c r="R208" s="195">
        <f t="shared" si="176"/>
        <v>0</v>
      </c>
      <c r="S208" s="203" t="str">
        <f t="shared" si="177"/>
        <v>-</v>
      </c>
      <c r="T208" s="204" t="str">
        <f t="shared" si="178"/>
        <v/>
      </c>
      <c r="U208" s="204" t="str">
        <f t="shared" si="179"/>
        <v/>
      </c>
      <c r="V208" s="204" t="str">
        <f t="shared" si="180"/>
        <v/>
      </c>
      <c r="W208" s="204" t="str">
        <f t="shared" si="181"/>
        <v/>
      </c>
      <c r="X208" s="204" t="str">
        <f t="shared" si="182"/>
        <v/>
      </c>
      <c r="Y208" s="204" t="str">
        <f t="shared" si="183"/>
        <v/>
      </c>
      <c r="Z208" s="204" t="str">
        <f t="shared" si="184"/>
        <v/>
      </c>
      <c r="AA208" s="204" t="str">
        <f t="shared" si="185"/>
        <v/>
      </c>
      <c r="AB208" s="204" t="str">
        <f t="shared" si="186"/>
        <v/>
      </c>
      <c r="AC208" s="204" t="str">
        <f t="shared" si="187"/>
        <v/>
      </c>
      <c r="AD208" s="205" t="str">
        <f t="shared" si="188"/>
        <v/>
      </c>
      <c r="AE208" s="205" t="str">
        <f t="shared" si="189"/>
        <v/>
      </c>
      <c r="AF208" s="205" t="str">
        <f t="shared" si="190"/>
        <v/>
      </c>
      <c r="AG208" s="205" t="str">
        <f t="shared" si="191"/>
        <v/>
      </c>
      <c r="AH208" s="206" t="str">
        <f t="shared" si="192"/>
        <v/>
      </c>
      <c r="AI208" s="207" t="str">
        <f t="shared" si="193"/>
        <v/>
      </c>
      <c r="AJ208" s="207" t="str">
        <f t="shared" si="194"/>
        <v/>
      </c>
      <c r="AK208" s="207" t="str">
        <f t="shared" si="195"/>
        <v/>
      </c>
      <c r="AL208" s="207" t="str">
        <f t="shared" si="196"/>
        <v/>
      </c>
      <c r="AM208" s="207" t="str">
        <f t="shared" si="197"/>
        <v/>
      </c>
      <c r="AN208" s="207" t="str">
        <f t="shared" si="198"/>
        <v/>
      </c>
      <c r="AO208" s="207" t="str">
        <f t="shared" si="199"/>
        <v/>
      </c>
      <c r="AP208" s="207" t="str">
        <f t="shared" si="200"/>
        <v/>
      </c>
      <c r="AQ208" s="207" t="str">
        <f t="shared" si="201"/>
        <v/>
      </c>
      <c r="AR208" s="207" t="str">
        <f t="shared" si="202"/>
        <v/>
      </c>
      <c r="AS208" s="207" t="str">
        <f t="shared" si="203"/>
        <v/>
      </c>
      <c r="AT208" s="207" t="str">
        <f t="shared" si="204"/>
        <v/>
      </c>
      <c r="AU208" s="207" t="str">
        <f t="shared" si="205"/>
        <v/>
      </c>
      <c r="AV208" s="207" t="str">
        <f t="shared" si="206"/>
        <v/>
      </c>
      <c r="AW208" s="207" t="str">
        <f t="shared" si="207"/>
        <v/>
      </c>
      <c r="AY208" s="160"/>
      <c r="AZ208" s="160"/>
      <c r="BA208" s="160"/>
      <c r="BB208" s="160"/>
      <c r="BC208" s="160"/>
      <c r="BD208" s="160"/>
      <c r="BE208" s="160"/>
      <c r="BF208" s="160"/>
      <c r="BG208" s="160"/>
      <c r="BH208" s="160"/>
      <c r="BI208" s="160"/>
      <c r="BJ208" s="160"/>
      <c r="BK208" s="160"/>
      <c r="BL208" s="160"/>
      <c r="BM208" s="160"/>
    </row>
    <row r="209" spans="1:65" s="43" customFormat="1" hidden="1" outlineLevel="1" x14ac:dyDescent="0.2">
      <c r="A209" s="194"/>
      <c r="B209" s="4"/>
      <c r="C209" s="3"/>
      <c r="D209" s="89">
        <f t="shared" ref="D209:D272" si="208">(G209)+(I209-H209)+(K209-J209)+(M209-L209)+(O209-N209)</f>
        <v>0</v>
      </c>
      <c r="E209" s="195"/>
      <c r="F209" s="195"/>
      <c r="G209" s="196"/>
      <c r="H209" s="197"/>
      <c r="I209" s="198"/>
      <c r="J209" s="197"/>
      <c r="K209" s="198"/>
      <c r="L209" s="199"/>
      <c r="M209" s="200"/>
      <c r="N209" s="197"/>
      <c r="O209" s="201"/>
      <c r="P209" s="202">
        <f t="shared" si="174"/>
        <v>0</v>
      </c>
      <c r="Q209" s="195">
        <f t="shared" si="175"/>
        <v>0</v>
      </c>
      <c r="R209" s="195">
        <f t="shared" si="176"/>
        <v>0</v>
      </c>
      <c r="S209" s="203" t="str">
        <f t="shared" si="177"/>
        <v>-</v>
      </c>
      <c r="T209" s="204" t="str">
        <f t="shared" si="178"/>
        <v/>
      </c>
      <c r="U209" s="204" t="str">
        <f t="shared" si="179"/>
        <v/>
      </c>
      <c r="V209" s="204" t="str">
        <f t="shared" si="180"/>
        <v/>
      </c>
      <c r="W209" s="204" t="str">
        <f t="shared" si="181"/>
        <v/>
      </c>
      <c r="X209" s="204" t="str">
        <f t="shared" si="182"/>
        <v/>
      </c>
      <c r="Y209" s="204" t="str">
        <f t="shared" si="183"/>
        <v/>
      </c>
      <c r="Z209" s="204" t="str">
        <f t="shared" si="184"/>
        <v/>
      </c>
      <c r="AA209" s="204" t="str">
        <f t="shared" si="185"/>
        <v/>
      </c>
      <c r="AB209" s="204" t="str">
        <f t="shared" si="186"/>
        <v/>
      </c>
      <c r="AC209" s="204" t="str">
        <f t="shared" si="187"/>
        <v/>
      </c>
      <c r="AD209" s="205" t="str">
        <f t="shared" si="188"/>
        <v/>
      </c>
      <c r="AE209" s="205" t="str">
        <f t="shared" si="189"/>
        <v/>
      </c>
      <c r="AF209" s="205" t="str">
        <f t="shared" si="190"/>
        <v/>
      </c>
      <c r="AG209" s="205" t="str">
        <f t="shared" si="191"/>
        <v/>
      </c>
      <c r="AH209" s="206" t="str">
        <f t="shared" si="192"/>
        <v/>
      </c>
      <c r="AI209" s="207" t="str">
        <f t="shared" si="193"/>
        <v/>
      </c>
      <c r="AJ209" s="207" t="str">
        <f t="shared" si="194"/>
        <v/>
      </c>
      <c r="AK209" s="207" t="str">
        <f t="shared" si="195"/>
        <v/>
      </c>
      <c r="AL209" s="207" t="str">
        <f t="shared" si="196"/>
        <v/>
      </c>
      <c r="AM209" s="207" t="str">
        <f t="shared" si="197"/>
        <v/>
      </c>
      <c r="AN209" s="207" t="str">
        <f t="shared" si="198"/>
        <v/>
      </c>
      <c r="AO209" s="207" t="str">
        <f t="shared" si="199"/>
        <v/>
      </c>
      <c r="AP209" s="207" t="str">
        <f t="shared" si="200"/>
        <v/>
      </c>
      <c r="AQ209" s="207" t="str">
        <f t="shared" si="201"/>
        <v/>
      </c>
      <c r="AR209" s="207" t="str">
        <f t="shared" si="202"/>
        <v/>
      </c>
      <c r="AS209" s="207" t="str">
        <f t="shared" si="203"/>
        <v/>
      </c>
      <c r="AT209" s="207" t="str">
        <f t="shared" si="204"/>
        <v/>
      </c>
      <c r="AU209" s="207" t="str">
        <f t="shared" si="205"/>
        <v/>
      </c>
      <c r="AV209" s="207" t="str">
        <f t="shared" si="206"/>
        <v/>
      </c>
      <c r="AW209" s="207" t="str">
        <f t="shared" si="207"/>
        <v/>
      </c>
      <c r="AY209" s="160"/>
      <c r="AZ209" s="160"/>
      <c r="BA209" s="160"/>
      <c r="BB209" s="160"/>
      <c r="BC209" s="160"/>
      <c r="BD209" s="160"/>
      <c r="BE209" s="160"/>
      <c r="BF209" s="160"/>
      <c r="BG209" s="160"/>
      <c r="BH209" s="160"/>
      <c r="BI209" s="160"/>
      <c r="BJ209" s="160"/>
      <c r="BK209" s="160"/>
      <c r="BL209" s="160"/>
      <c r="BM209" s="160"/>
    </row>
    <row r="210" spans="1:65" s="43" customFormat="1" hidden="1" outlineLevel="1" x14ac:dyDescent="0.2">
      <c r="A210" s="194"/>
      <c r="B210" s="4"/>
      <c r="C210" s="3"/>
      <c r="D210" s="89">
        <f t="shared" si="208"/>
        <v>0</v>
      </c>
      <c r="E210" s="195"/>
      <c r="F210" s="195"/>
      <c r="G210" s="196"/>
      <c r="H210" s="197"/>
      <c r="I210" s="198"/>
      <c r="J210" s="197"/>
      <c r="K210" s="198"/>
      <c r="L210" s="199"/>
      <c r="M210" s="200"/>
      <c r="N210" s="197"/>
      <c r="O210" s="201"/>
      <c r="P210" s="202">
        <f t="shared" si="174"/>
        <v>0</v>
      </c>
      <c r="Q210" s="195">
        <f t="shared" si="175"/>
        <v>0</v>
      </c>
      <c r="R210" s="195">
        <f t="shared" si="176"/>
        <v>0</v>
      </c>
      <c r="S210" s="203" t="str">
        <f t="shared" si="177"/>
        <v>-</v>
      </c>
      <c r="T210" s="204" t="str">
        <f t="shared" si="178"/>
        <v/>
      </c>
      <c r="U210" s="204" t="str">
        <f t="shared" si="179"/>
        <v/>
      </c>
      <c r="V210" s="204" t="str">
        <f t="shared" si="180"/>
        <v/>
      </c>
      <c r="W210" s="204" t="str">
        <f t="shared" si="181"/>
        <v/>
      </c>
      <c r="X210" s="204" t="str">
        <f t="shared" si="182"/>
        <v/>
      </c>
      <c r="Y210" s="204" t="str">
        <f t="shared" si="183"/>
        <v/>
      </c>
      <c r="Z210" s="204" t="str">
        <f t="shared" si="184"/>
        <v/>
      </c>
      <c r="AA210" s="204" t="str">
        <f t="shared" si="185"/>
        <v/>
      </c>
      <c r="AB210" s="204" t="str">
        <f t="shared" si="186"/>
        <v/>
      </c>
      <c r="AC210" s="204" t="str">
        <f t="shared" si="187"/>
        <v/>
      </c>
      <c r="AD210" s="205" t="str">
        <f t="shared" si="188"/>
        <v/>
      </c>
      <c r="AE210" s="205" t="str">
        <f t="shared" si="189"/>
        <v/>
      </c>
      <c r="AF210" s="205" t="str">
        <f t="shared" si="190"/>
        <v/>
      </c>
      <c r="AG210" s="205" t="str">
        <f t="shared" si="191"/>
        <v/>
      </c>
      <c r="AH210" s="206" t="str">
        <f t="shared" si="192"/>
        <v/>
      </c>
      <c r="AI210" s="207" t="str">
        <f t="shared" si="193"/>
        <v/>
      </c>
      <c r="AJ210" s="207" t="str">
        <f t="shared" si="194"/>
        <v/>
      </c>
      <c r="AK210" s="207" t="str">
        <f t="shared" si="195"/>
        <v/>
      </c>
      <c r="AL210" s="207" t="str">
        <f t="shared" si="196"/>
        <v/>
      </c>
      <c r="AM210" s="207" t="str">
        <f t="shared" si="197"/>
        <v/>
      </c>
      <c r="AN210" s="207" t="str">
        <f t="shared" si="198"/>
        <v/>
      </c>
      <c r="AO210" s="207" t="str">
        <f t="shared" si="199"/>
        <v/>
      </c>
      <c r="AP210" s="207" t="str">
        <f t="shared" si="200"/>
        <v/>
      </c>
      <c r="AQ210" s="207" t="str">
        <f t="shared" si="201"/>
        <v/>
      </c>
      <c r="AR210" s="207" t="str">
        <f t="shared" si="202"/>
        <v/>
      </c>
      <c r="AS210" s="207" t="str">
        <f t="shared" si="203"/>
        <v/>
      </c>
      <c r="AT210" s="207" t="str">
        <f t="shared" si="204"/>
        <v/>
      </c>
      <c r="AU210" s="207" t="str">
        <f t="shared" si="205"/>
        <v/>
      </c>
      <c r="AV210" s="207" t="str">
        <f t="shared" si="206"/>
        <v/>
      </c>
      <c r="AW210" s="207" t="str">
        <f t="shared" si="207"/>
        <v/>
      </c>
      <c r="AY210" s="160"/>
      <c r="AZ210" s="160"/>
      <c r="BA210" s="160"/>
      <c r="BB210" s="160"/>
      <c r="BC210" s="160"/>
      <c r="BD210" s="160"/>
      <c r="BE210" s="160"/>
      <c r="BF210" s="160"/>
      <c r="BG210" s="160"/>
      <c r="BH210" s="160"/>
      <c r="BI210" s="160"/>
      <c r="BJ210" s="160"/>
      <c r="BK210" s="160"/>
      <c r="BL210" s="160"/>
      <c r="BM210" s="160"/>
    </row>
    <row r="211" spans="1:65" s="43" customFormat="1" hidden="1" outlineLevel="1" x14ac:dyDescent="0.2">
      <c r="A211" s="194"/>
      <c r="B211" s="4"/>
      <c r="C211" s="3"/>
      <c r="D211" s="89">
        <f t="shared" si="208"/>
        <v>0</v>
      </c>
      <c r="E211" s="195"/>
      <c r="F211" s="195"/>
      <c r="G211" s="196"/>
      <c r="H211" s="197"/>
      <c r="I211" s="198"/>
      <c r="J211" s="197"/>
      <c r="K211" s="198"/>
      <c r="L211" s="199"/>
      <c r="M211" s="200"/>
      <c r="N211" s="197"/>
      <c r="O211" s="201"/>
      <c r="P211" s="202">
        <f t="shared" si="174"/>
        <v>0</v>
      </c>
      <c r="Q211" s="195">
        <f t="shared" si="175"/>
        <v>0</v>
      </c>
      <c r="R211" s="195">
        <f t="shared" si="176"/>
        <v>0</v>
      </c>
      <c r="S211" s="203" t="str">
        <f t="shared" si="177"/>
        <v>-</v>
      </c>
      <c r="T211" s="204" t="str">
        <f t="shared" si="178"/>
        <v/>
      </c>
      <c r="U211" s="204" t="str">
        <f t="shared" si="179"/>
        <v/>
      </c>
      <c r="V211" s="204" t="str">
        <f t="shared" si="180"/>
        <v/>
      </c>
      <c r="W211" s="204" t="str">
        <f t="shared" si="181"/>
        <v/>
      </c>
      <c r="X211" s="204" t="str">
        <f t="shared" si="182"/>
        <v/>
      </c>
      <c r="Y211" s="204" t="str">
        <f t="shared" si="183"/>
        <v/>
      </c>
      <c r="Z211" s="204" t="str">
        <f t="shared" si="184"/>
        <v/>
      </c>
      <c r="AA211" s="204" t="str">
        <f t="shared" si="185"/>
        <v/>
      </c>
      <c r="AB211" s="204" t="str">
        <f t="shared" si="186"/>
        <v/>
      </c>
      <c r="AC211" s="204" t="str">
        <f t="shared" si="187"/>
        <v/>
      </c>
      <c r="AD211" s="205" t="str">
        <f t="shared" si="188"/>
        <v/>
      </c>
      <c r="AE211" s="205" t="str">
        <f t="shared" si="189"/>
        <v/>
      </c>
      <c r="AF211" s="205" t="str">
        <f t="shared" si="190"/>
        <v/>
      </c>
      <c r="AG211" s="205" t="str">
        <f t="shared" si="191"/>
        <v/>
      </c>
      <c r="AH211" s="206" t="str">
        <f t="shared" si="192"/>
        <v/>
      </c>
      <c r="AI211" s="207" t="str">
        <f t="shared" si="193"/>
        <v/>
      </c>
      <c r="AJ211" s="207" t="str">
        <f t="shared" si="194"/>
        <v/>
      </c>
      <c r="AK211" s="207" t="str">
        <f t="shared" si="195"/>
        <v/>
      </c>
      <c r="AL211" s="207" t="str">
        <f t="shared" si="196"/>
        <v/>
      </c>
      <c r="AM211" s="207" t="str">
        <f t="shared" si="197"/>
        <v/>
      </c>
      <c r="AN211" s="207" t="str">
        <f t="shared" si="198"/>
        <v/>
      </c>
      <c r="AO211" s="207" t="str">
        <f t="shared" si="199"/>
        <v/>
      </c>
      <c r="AP211" s="207" t="str">
        <f t="shared" si="200"/>
        <v/>
      </c>
      <c r="AQ211" s="207" t="str">
        <f t="shared" si="201"/>
        <v/>
      </c>
      <c r="AR211" s="207" t="str">
        <f t="shared" si="202"/>
        <v/>
      </c>
      <c r="AS211" s="207" t="str">
        <f t="shared" si="203"/>
        <v/>
      </c>
      <c r="AT211" s="207" t="str">
        <f t="shared" si="204"/>
        <v/>
      </c>
      <c r="AU211" s="207" t="str">
        <f t="shared" si="205"/>
        <v/>
      </c>
      <c r="AV211" s="207" t="str">
        <f t="shared" si="206"/>
        <v/>
      </c>
      <c r="AW211" s="207" t="str">
        <f t="shared" si="207"/>
        <v/>
      </c>
      <c r="AY211" s="160"/>
      <c r="AZ211" s="160"/>
      <c r="BA211" s="160"/>
      <c r="BB211" s="160"/>
      <c r="BC211" s="160"/>
      <c r="BD211" s="160"/>
      <c r="BE211" s="160"/>
      <c r="BF211" s="160"/>
      <c r="BG211" s="160"/>
      <c r="BH211" s="160"/>
      <c r="BI211" s="160"/>
      <c r="BJ211" s="160"/>
      <c r="BK211" s="160"/>
      <c r="BL211" s="160"/>
      <c r="BM211" s="160"/>
    </row>
    <row r="212" spans="1:65" s="43" customFormat="1" hidden="1" outlineLevel="1" x14ac:dyDescent="0.2">
      <c r="A212" s="194"/>
      <c r="B212" s="4"/>
      <c r="C212" s="3"/>
      <c r="D212" s="89">
        <f t="shared" si="208"/>
        <v>0</v>
      </c>
      <c r="E212" s="195"/>
      <c r="F212" s="195"/>
      <c r="G212" s="196"/>
      <c r="H212" s="197"/>
      <c r="I212" s="198"/>
      <c r="J212" s="197"/>
      <c r="K212" s="198"/>
      <c r="L212" s="199"/>
      <c r="M212" s="200"/>
      <c r="N212" s="197"/>
      <c r="O212" s="201"/>
      <c r="P212" s="202">
        <f t="shared" si="174"/>
        <v>0</v>
      </c>
      <c r="Q212" s="195">
        <f t="shared" si="175"/>
        <v>0</v>
      </c>
      <c r="R212" s="195">
        <f t="shared" si="176"/>
        <v>0</v>
      </c>
      <c r="S212" s="203" t="str">
        <f t="shared" si="177"/>
        <v>-</v>
      </c>
      <c r="T212" s="204" t="str">
        <f t="shared" si="178"/>
        <v/>
      </c>
      <c r="U212" s="204" t="str">
        <f t="shared" si="179"/>
        <v/>
      </c>
      <c r="V212" s="204" t="str">
        <f t="shared" si="180"/>
        <v/>
      </c>
      <c r="W212" s="204" t="str">
        <f t="shared" si="181"/>
        <v/>
      </c>
      <c r="X212" s="204" t="str">
        <f t="shared" si="182"/>
        <v/>
      </c>
      <c r="Y212" s="204" t="str">
        <f t="shared" si="183"/>
        <v/>
      </c>
      <c r="Z212" s="204" t="str">
        <f t="shared" si="184"/>
        <v/>
      </c>
      <c r="AA212" s="204" t="str">
        <f t="shared" si="185"/>
        <v/>
      </c>
      <c r="AB212" s="204" t="str">
        <f t="shared" si="186"/>
        <v/>
      </c>
      <c r="AC212" s="204" t="str">
        <f t="shared" si="187"/>
        <v/>
      </c>
      <c r="AD212" s="205" t="str">
        <f t="shared" si="188"/>
        <v/>
      </c>
      <c r="AE212" s="205" t="str">
        <f t="shared" si="189"/>
        <v/>
      </c>
      <c r="AF212" s="205" t="str">
        <f t="shared" si="190"/>
        <v/>
      </c>
      <c r="AG212" s="205" t="str">
        <f t="shared" si="191"/>
        <v/>
      </c>
      <c r="AH212" s="206" t="str">
        <f t="shared" si="192"/>
        <v/>
      </c>
      <c r="AI212" s="207" t="str">
        <f t="shared" si="193"/>
        <v/>
      </c>
      <c r="AJ212" s="207" t="str">
        <f t="shared" si="194"/>
        <v/>
      </c>
      <c r="AK212" s="207" t="str">
        <f t="shared" si="195"/>
        <v/>
      </c>
      <c r="AL212" s="207" t="str">
        <f t="shared" si="196"/>
        <v/>
      </c>
      <c r="AM212" s="207" t="str">
        <f t="shared" si="197"/>
        <v/>
      </c>
      <c r="AN212" s="207" t="str">
        <f t="shared" si="198"/>
        <v/>
      </c>
      <c r="AO212" s="207" t="str">
        <f t="shared" si="199"/>
        <v/>
      </c>
      <c r="AP212" s="207" t="str">
        <f t="shared" si="200"/>
        <v/>
      </c>
      <c r="AQ212" s="207" t="str">
        <f t="shared" si="201"/>
        <v/>
      </c>
      <c r="AR212" s="207" t="str">
        <f t="shared" si="202"/>
        <v/>
      </c>
      <c r="AS212" s="207" t="str">
        <f t="shared" si="203"/>
        <v/>
      </c>
      <c r="AT212" s="207" t="str">
        <f t="shared" si="204"/>
        <v/>
      </c>
      <c r="AU212" s="207" t="str">
        <f t="shared" si="205"/>
        <v/>
      </c>
      <c r="AV212" s="207" t="str">
        <f t="shared" si="206"/>
        <v/>
      </c>
      <c r="AW212" s="207" t="str">
        <f t="shared" si="207"/>
        <v/>
      </c>
      <c r="AY212" s="160"/>
      <c r="AZ212" s="160"/>
      <c r="BA212" s="160"/>
      <c r="BB212" s="160"/>
      <c r="BC212" s="160"/>
      <c r="BD212" s="160"/>
      <c r="BE212" s="160"/>
      <c r="BF212" s="160"/>
      <c r="BG212" s="160"/>
      <c r="BH212" s="160"/>
      <c r="BI212" s="160"/>
      <c r="BJ212" s="160"/>
      <c r="BK212" s="160"/>
      <c r="BL212" s="160"/>
      <c r="BM212" s="160"/>
    </row>
    <row r="213" spans="1:65" s="43" customFormat="1" hidden="1" outlineLevel="1" x14ac:dyDescent="0.2">
      <c r="A213" s="194"/>
      <c r="B213" s="4"/>
      <c r="C213" s="3"/>
      <c r="D213" s="89">
        <f t="shared" si="208"/>
        <v>0</v>
      </c>
      <c r="E213" s="195"/>
      <c r="F213" s="195"/>
      <c r="G213" s="196"/>
      <c r="H213" s="197"/>
      <c r="I213" s="198"/>
      <c r="J213" s="197"/>
      <c r="K213" s="198"/>
      <c r="L213" s="199"/>
      <c r="M213" s="200"/>
      <c r="N213" s="197"/>
      <c r="O213" s="201"/>
      <c r="P213" s="202">
        <f t="shared" si="174"/>
        <v>0</v>
      </c>
      <c r="Q213" s="195">
        <f t="shared" si="175"/>
        <v>0</v>
      </c>
      <c r="R213" s="195">
        <f t="shared" si="176"/>
        <v>0</v>
      </c>
      <c r="S213" s="203" t="str">
        <f t="shared" si="177"/>
        <v>-</v>
      </c>
      <c r="T213" s="204" t="str">
        <f t="shared" si="178"/>
        <v/>
      </c>
      <c r="U213" s="204" t="str">
        <f t="shared" si="179"/>
        <v/>
      </c>
      <c r="V213" s="204" t="str">
        <f t="shared" si="180"/>
        <v/>
      </c>
      <c r="W213" s="204" t="str">
        <f t="shared" si="181"/>
        <v/>
      </c>
      <c r="X213" s="204" t="str">
        <f t="shared" si="182"/>
        <v/>
      </c>
      <c r="Y213" s="204" t="str">
        <f t="shared" si="183"/>
        <v/>
      </c>
      <c r="Z213" s="204" t="str">
        <f t="shared" si="184"/>
        <v/>
      </c>
      <c r="AA213" s="204" t="str">
        <f t="shared" si="185"/>
        <v/>
      </c>
      <c r="AB213" s="204" t="str">
        <f t="shared" si="186"/>
        <v/>
      </c>
      <c r="AC213" s="204" t="str">
        <f t="shared" si="187"/>
        <v/>
      </c>
      <c r="AD213" s="205" t="str">
        <f t="shared" si="188"/>
        <v/>
      </c>
      <c r="AE213" s="205" t="str">
        <f t="shared" si="189"/>
        <v/>
      </c>
      <c r="AF213" s="205" t="str">
        <f t="shared" si="190"/>
        <v/>
      </c>
      <c r="AG213" s="205" t="str">
        <f t="shared" si="191"/>
        <v/>
      </c>
      <c r="AH213" s="206" t="str">
        <f t="shared" si="192"/>
        <v/>
      </c>
      <c r="AI213" s="207" t="str">
        <f t="shared" si="193"/>
        <v/>
      </c>
      <c r="AJ213" s="207" t="str">
        <f t="shared" si="194"/>
        <v/>
      </c>
      <c r="AK213" s="207" t="str">
        <f t="shared" si="195"/>
        <v/>
      </c>
      <c r="AL213" s="207" t="str">
        <f t="shared" si="196"/>
        <v/>
      </c>
      <c r="AM213" s="207" t="str">
        <f t="shared" si="197"/>
        <v/>
      </c>
      <c r="AN213" s="207" t="str">
        <f t="shared" si="198"/>
        <v/>
      </c>
      <c r="AO213" s="207" t="str">
        <f t="shared" si="199"/>
        <v/>
      </c>
      <c r="AP213" s="207" t="str">
        <f t="shared" si="200"/>
        <v/>
      </c>
      <c r="AQ213" s="207" t="str">
        <f t="shared" si="201"/>
        <v/>
      </c>
      <c r="AR213" s="207" t="str">
        <f t="shared" si="202"/>
        <v/>
      </c>
      <c r="AS213" s="207" t="str">
        <f t="shared" si="203"/>
        <v/>
      </c>
      <c r="AT213" s="207" t="str">
        <f t="shared" si="204"/>
        <v/>
      </c>
      <c r="AU213" s="207" t="str">
        <f t="shared" si="205"/>
        <v/>
      </c>
      <c r="AV213" s="207" t="str">
        <f t="shared" si="206"/>
        <v/>
      </c>
      <c r="AW213" s="207" t="str">
        <f t="shared" si="207"/>
        <v/>
      </c>
      <c r="AY213" s="160"/>
      <c r="AZ213" s="160"/>
      <c r="BA213" s="160"/>
      <c r="BB213" s="160"/>
      <c r="BC213" s="160"/>
      <c r="BD213" s="160"/>
      <c r="BE213" s="160"/>
      <c r="BF213" s="160"/>
      <c r="BG213" s="160"/>
      <c r="BH213" s="160"/>
      <c r="BI213" s="160"/>
      <c r="BJ213" s="160"/>
      <c r="BK213" s="160"/>
      <c r="BL213" s="160"/>
      <c r="BM213" s="160"/>
    </row>
    <row r="214" spans="1:65" s="43" customFormat="1" hidden="1" outlineLevel="1" x14ac:dyDescent="0.2">
      <c r="A214" s="194"/>
      <c r="B214" s="4"/>
      <c r="C214" s="3"/>
      <c r="D214" s="89">
        <f t="shared" si="208"/>
        <v>0</v>
      </c>
      <c r="E214" s="195"/>
      <c r="F214" s="195"/>
      <c r="G214" s="196"/>
      <c r="H214" s="197"/>
      <c r="I214" s="198"/>
      <c r="J214" s="197"/>
      <c r="K214" s="198"/>
      <c r="L214" s="199"/>
      <c r="M214" s="200"/>
      <c r="N214" s="197"/>
      <c r="O214" s="201"/>
      <c r="P214" s="202">
        <f t="shared" si="174"/>
        <v>0</v>
      </c>
      <c r="Q214" s="195">
        <f t="shared" si="175"/>
        <v>0</v>
      </c>
      <c r="R214" s="195">
        <f t="shared" si="176"/>
        <v>0</v>
      </c>
      <c r="S214" s="203" t="str">
        <f t="shared" si="177"/>
        <v>-</v>
      </c>
      <c r="T214" s="204" t="str">
        <f t="shared" si="178"/>
        <v/>
      </c>
      <c r="U214" s="204" t="str">
        <f t="shared" si="179"/>
        <v/>
      </c>
      <c r="V214" s="204" t="str">
        <f t="shared" si="180"/>
        <v/>
      </c>
      <c r="W214" s="204" t="str">
        <f t="shared" si="181"/>
        <v/>
      </c>
      <c r="X214" s="204" t="str">
        <f t="shared" si="182"/>
        <v/>
      </c>
      <c r="Y214" s="204" t="str">
        <f t="shared" si="183"/>
        <v/>
      </c>
      <c r="Z214" s="204" t="str">
        <f t="shared" si="184"/>
        <v/>
      </c>
      <c r="AA214" s="204" t="str">
        <f t="shared" si="185"/>
        <v/>
      </c>
      <c r="AB214" s="204" t="str">
        <f t="shared" si="186"/>
        <v/>
      </c>
      <c r="AC214" s="204" t="str">
        <f t="shared" si="187"/>
        <v/>
      </c>
      <c r="AD214" s="205" t="str">
        <f t="shared" si="188"/>
        <v/>
      </c>
      <c r="AE214" s="205" t="str">
        <f t="shared" si="189"/>
        <v/>
      </c>
      <c r="AF214" s="205" t="str">
        <f t="shared" si="190"/>
        <v/>
      </c>
      <c r="AG214" s="205" t="str">
        <f t="shared" si="191"/>
        <v/>
      </c>
      <c r="AH214" s="206" t="str">
        <f t="shared" si="192"/>
        <v/>
      </c>
      <c r="AI214" s="207" t="str">
        <f t="shared" si="193"/>
        <v/>
      </c>
      <c r="AJ214" s="207" t="str">
        <f t="shared" si="194"/>
        <v/>
      </c>
      <c r="AK214" s="207" t="str">
        <f t="shared" si="195"/>
        <v/>
      </c>
      <c r="AL214" s="207" t="str">
        <f t="shared" si="196"/>
        <v/>
      </c>
      <c r="AM214" s="207" t="str">
        <f t="shared" si="197"/>
        <v/>
      </c>
      <c r="AN214" s="207" t="str">
        <f t="shared" si="198"/>
        <v/>
      </c>
      <c r="AO214" s="207" t="str">
        <f t="shared" si="199"/>
        <v/>
      </c>
      <c r="AP214" s="207" t="str">
        <f t="shared" si="200"/>
        <v/>
      </c>
      <c r="AQ214" s="207" t="str">
        <f t="shared" si="201"/>
        <v/>
      </c>
      <c r="AR214" s="207" t="str">
        <f t="shared" si="202"/>
        <v/>
      </c>
      <c r="AS214" s="207" t="str">
        <f t="shared" si="203"/>
        <v/>
      </c>
      <c r="AT214" s="207" t="str">
        <f t="shared" si="204"/>
        <v/>
      </c>
      <c r="AU214" s="207" t="str">
        <f t="shared" si="205"/>
        <v/>
      </c>
      <c r="AV214" s="207" t="str">
        <f t="shared" si="206"/>
        <v/>
      </c>
      <c r="AW214" s="207" t="str">
        <f t="shared" si="207"/>
        <v/>
      </c>
      <c r="AY214" s="160"/>
      <c r="AZ214" s="160"/>
      <c r="BA214" s="160"/>
      <c r="BB214" s="160"/>
      <c r="BC214" s="160"/>
      <c r="BD214" s="160"/>
      <c r="BE214" s="160"/>
      <c r="BF214" s="160"/>
      <c r="BG214" s="160"/>
      <c r="BH214" s="160"/>
      <c r="BI214" s="160"/>
      <c r="BJ214" s="160"/>
      <c r="BK214" s="160"/>
      <c r="BL214" s="160"/>
      <c r="BM214" s="160"/>
    </row>
    <row r="215" spans="1:65" s="43" customFormat="1" hidden="1" outlineLevel="1" x14ac:dyDescent="0.2">
      <c r="A215" s="194"/>
      <c r="B215" s="4"/>
      <c r="C215" s="3"/>
      <c r="D215" s="89">
        <f t="shared" si="208"/>
        <v>0</v>
      </c>
      <c r="E215" s="195"/>
      <c r="F215" s="195"/>
      <c r="G215" s="196"/>
      <c r="H215" s="197"/>
      <c r="I215" s="198"/>
      <c r="J215" s="197"/>
      <c r="K215" s="198"/>
      <c r="L215" s="199"/>
      <c r="M215" s="200"/>
      <c r="N215" s="197"/>
      <c r="O215" s="201"/>
      <c r="P215" s="202">
        <f t="shared" si="174"/>
        <v>0</v>
      </c>
      <c r="Q215" s="195">
        <f t="shared" si="175"/>
        <v>0</v>
      </c>
      <c r="R215" s="195">
        <f t="shared" si="176"/>
        <v>0</v>
      </c>
      <c r="S215" s="203" t="str">
        <f t="shared" si="177"/>
        <v>-</v>
      </c>
      <c r="T215" s="204" t="str">
        <f t="shared" si="178"/>
        <v/>
      </c>
      <c r="U215" s="204" t="str">
        <f t="shared" si="179"/>
        <v/>
      </c>
      <c r="V215" s="204" t="str">
        <f t="shared" si="180"/>
        <v/>
      </c>
      <c r="W215" s="204" t="str">
        <f t="shared" si="181"/>
        <v/>
      </c>
      <c r="X215" s="204" t="str">
        <f t="shared" si="182"/>
        <v/>
      </c>
      <c r="Y215" s="204" t="str">
        <f t="shared" si="183"/>
        <v/>
      </c>
      <c r="Z215" s="204" t="str">
        <f t="shared" si="184"/>
        <v/>
      </c>
      <c r="AA215" s="204" t="str">
        <f t="shared" si="185"/>
        <v/>
      </c>
      <c r="AB215" s="204" t="str">
        <f t="shared" si="186"/>
        <v/>
      </c>
      <c r="AC215" s="204" t="str">
        <f t="shared" si="187"/>
        <v/>
      </c>
      <c r="AD215" s="205" t="str">
        <f t="shared" si="188"/>
        <v/>
      </c>
      <c r="AE215" s="205" t="str">
        <f t="shared" si="189"/>
        <v/>
      </c>
      <c r="AF215" s="205" t="str">
        <f t="shared" si="190"/>
        <v/>
      </c>
      <c r="AG215" s="205" t="str">
        <f t="shared" si="191"/>
        <v/>
      </c>
      <c r="AH215" s="206" t="str">
        <f t="shared" si="192"/>
        <v/>
      </c>
      <c r="AI215" s="207" t="str">
        <f t="shared" si="193"/>
        <v/>
      </c>
      <c r="AJ215" s="207" t="str">
        <f t="shared" si="194"/>
        <v/>
      </c>
      <c r="AK215" s="207" t="str">
        <f t="shared" si="195"/>
        <v/>
      </c>
      <c r="AL215" s="207" t="str">
        <f t="shared" si="196"/>
        <v/>
      </c>
      <c r="AM215" s="207" t="str">
        <f t="shared" si="197"/>
        <v/>
      </c>
      <c r="AN215" s="207" t="str">
        <f t="shared" si="198"/>
        <v/>
      </c>
      <c r="AO215" s="207" t="str">
        <f t="shared" si="199"/>
        <v/>
      </c>
      <c r="AP215" s="207" t="str">
        <f t="shared" si="200"/>
        <v/>
      </c>
      <c r="AQ215" s="207" t="str">
        <f t="shared" si="201"/>
        <v/>
      </c>
      <c r="AR215" s="207" t="str">
        <f t="shared" si="202"/>
        <v/>
      </c>
      <c r="AS215" s="207" t="str">
        <f t="shared" si="203"/>
        <v/>
      </c>
      <c r="AT215" s="207" t="str">
        <f t="shared" si="204"/>
        <v/>
      </c>
      <c r="AU215" s="207" t="str">
        <f t="shared" si="205"/>
        <v/>
      </c>
      <c r="AV215" s="207" t="str">
        <f t="shared" si="206"/>
        <v/>
      </c>
      <c r="AW215" s="207" t="str">
        <f t="shared" si="207"/>
        <v/>
      </c>
      <c r="AY215" s="160"/>
      <c r="AZ215" s="160"/>
      <c r="BA215" s="160"/>
      <c r="BB215" s="160"/>
      <c r="BC215" s="160"/>
      <c r="BD215" s="160"/>
      <c r="BE215" s="160"/>
      <c r="BF215" s="160"/>
      <c r="BG215" s="160"/>
      <c r="BH215" s="160"/>
      <c r="BI215" s="160"/>
      <c r="BJ215" s="160"/>
      <c r="BK215" s="160"/>
      <c r="BL215" s="160"/>
      <c r="BM215" s="160"/>
    </row>
    <row r="216" spans="1:65" s="43" customFormat="1" hidden="1" outlineLevel="1" x14ac:dyDescent="0.2">
      <c r="A216" s="194"/>
      <c r="B216" s="4"/>
      <c r="C216" s="3"/>
      <c r="D216" s="89">
        <f t="shared" si="208"/>
        <v>0</v>
      </c>
      <c r="E216" s="195"/>
      <c r="F216" s="195"/>
      <c r="G216" s="196"/>
      <c r="H216" s="197"/>
      <c r="I216" s="198"/>
      <c r="J216" s="197"/>
      <c r="K216" s="198"/>
      <c r="L216" s="199"/>
      <c r="M216" s="200"/>
      <c r="N216" s="197"/>
      <c r="O216" s="201"/>
      <c r="P216" s="202">
        <f t="shared" si="174"/>
        <v>0</v>
      </c>
      <c r="Q216" s="195">
        <f t="shared" si="175"/>
        <v>0</v>
      </c>
      <c r="R216" s="195">
        <f t="shared" si="176"/>
        <v>0</v>
      </c>
      <c r="S216" s="203" t="str">
        <f t="shared" si="177"/>
        <v>-</v>
      </c>
      <c r="T216" s="204" t="str">
        <f t="shared" si="178"/>
        <v/>
      </c>
      <c r="U216" s="204" t="str">
        <f t="shared" si="179"/>
        <v/>
      </c>
      <c r="V216" s="204" t="str">
        <f t="shared" si="180"/>
        <v/>
      </c>
      <c r="W216" s="204" t="str">
        <f t="shared" si="181"/>
        <v/>
      </c>
      <c r="X216" s="204" t="str">
        <f t="shared" si="182"/>
        <v/>
      </c>
      <c r="Y216" s="204" t="str">
        <f t="shared" si="183"/>
        <v/>
      </c>
      <c r="Z216" s="204" t="str">
        <f t="shared" si="184"/>
        <v/>
      </c>
      <c r="AA216" s="204" t="str">
        <f t="shared" si="185"/>
        <v/>
      </c>
      <c r="AB216" s="204" t="str">
        <f t="shared" si="186"/>
        <v/>
      </c>
      <c r="AC216" s="204" t="str">
        <f t="shared" si="187"/>
        <v/>
      </c>
      <c r="AD216" s="205" t="str">
        <f t="shared" si="188"/>
        <v/>
      </c>
      <c r="AE216" s="205" t="str">
        <f t="shared" si="189"/>
        <v/>
      </c>
      <c r="AF216" s="205" t="str">
        <f t="shared" si="190"/>
        <v/>
      </c>
      <c r="AG216" s="205" t="str">
        <f t="shared" si="191"/>
        <v/>
      </c>
      <c r="AH216" s="206" t="str">
        <f t="shared" si="192"/>
        <v/>
      </c>
      <c r="AI216" s="207" t="str">
        <f t="shared" si="193"/>
        <v/>
      </c>
      <c r="AJ216" s="207" t="str">
        <f t="shared" si="194"/>
        <v/>
      </c>
      <c r="AK216" s="207" t="str">
        <f t="shared" si="195"/>
        <v/>
      </c>
      <c r="AL216" s="207" t="str">
        <f t="shared" si="196"/>
        <v/>
      </c>
      <c r="AM216" s="207" t="str">
        <f t="shared" si="197"/>
        <v/>
      </c>
      <c r="AN216" s="207" t="str">
        <f t="shared" si="198"/>
        <v/>
      </c>
      <c r="AO216" s="207" t="str">
        <f t="shared" si="199"/>
        <v/>
      </c>
      <c r="AP216" s="207" t="str">
        <f t="shared" si="200"/>
        <v/>
      </c>
      <c r="AQ216" s="207" t="str">
        <f t="shared" si="201"/>
        <v/>
      </c>
      <c r="AR216" s="207" t="str">
        <f t="shared" si="202"/>
        <v/>
      </c>
      <c r="AS216" s="207" t="str">
        <f t="shared" si="203"/>
        <v/>
      </c>
      <c r="AT216" s="207" t="str">
        <f t="shared" si="204"/>
        <v/>
      </c>
      <c r="AU216" s="207" t="str">
        <f t="shared" si="205"/>
        <v/>
      </c>
      <c r="AV216" s="207" t="str">
        <f t="shared" si="206"/>
        <v/>
      </c>
      <c r="AW216" s="207" t="str">
        <f t="shared" si="207"/>
        <v/>
      </c>
      <c r="AY216" s="160"/>
      <c r="AZ216" s="160"/>
      <c r="BA216" s="160"/>
      <c r="BB216" s="160"/>
      <c r="BC216" s="160"/>
      <c r="BD216" s="160"/>
      <c r="BE216" s="160"/>
      <c r="BF216" s="160"/>
      <c r="BG216" s="160"/>
      <c r="BH216" s="160"/>
      <c r="BI216" s="160"/>
      <c r="BJ216" s="160"/>
      <c r="BK216" s="160"/>
      <c r="BL216" s="160"/>
      <c r="BM216" s="160"/>
    </row>
    <row r="217" spans="1:65" s="43" customFormat="1" hidden="1" outlineLevel="1" x14ac:dyDescent="0.2">
      <c r="A217" s="194"/>
      <c r="B217" s="4"/>
      <c r="C217" s="3"/>
      <c r="D217" s="89">
        <f t="shared" si="208"/>
        <v>0</v>
      </c>
      <c r="E217" s="195"/>
      <c r="F217" s="195"/>
      <c r="G217" s="196"/>
      <c r="H217" s="197"/>
      <c r="I217" s="198"/>
      <c r="J217" s="197"/>
      <c r="K217" s="198"/>
      <c r="L217" s="199"/>
      <c r="M217" s="200"/>
      <c r="N217" s="197"/>
      <c r="O217" s="201"/>
      <c r="P217" s="202">
        <f t="shared" si="174"/>
        <v>0</v>
      </c>
      <c r="Q217" s="195">
        <f t="shared" si="175"/>
        <v>0</v>
      </c>
      <c r="R217" s="195">
        <f t="shared" si="176"/>
        <v>0</v>
      </c>
      <c r="S217" s="203" t="str">
        <f t="shared" si="177"/>
        <v>-</v>
      </c>
      <c r="T217" s="204" t="str">
        <f t="shared" si="178"/>
        <v/>
      </c>
      <c r="U217" s="204" t="str">
        <f t="shared" si="179"/>
        <v/>
      </c>
      <c r="V217" s="204" t="str">
        <f t="shared" si="180"/>
        <v/>
      </c>
      <c r="W217" s="204" t="str">
        <f t="shared" si="181"/>
        <v/>
      </c>
      <c r="X217" s="204" t="str">
        <f t="shared" si="182"/>
        <v/>
      </c>
      <c r="Y217" s="204" t="str">
        <f t="shared" si="183"/>
        <v/>
      </c>
      <c r="Z217" s="204" t="str">
        <f t="shared" si="184"/>
        <v/>
      </c>
      <c r="AA217" s="204" t="str">
        <f t="shared" si="185"/>
        <v/>
      </c>
      <c r="AB217" s="204" t="str">
        <f t="shared" si="186"/>
        <v/>
      </c>
      <c r="AC217" s="204" t="str">
        <f t="shared" si="187"/>
        <v/>
      </c>
      <c r="AD217" s="205" t="str">
        <f t="shared" si="188"/>
        <v/>
      </c>
      <c r="AE217" s="205" t="str">
        <f t="shared" si="189"/>
        <v/>
      </c>
      <c r="AF217" s="205" t="str">
        <f t="shared" si="190"/>
        <v/>
      </c>
      <c r="AG217" s="205" t="str">
        <f t="shared" si="191"/>
        <v/>
      </c>
      <c r="AH217" s="206" t="str">
        <f t="shared" si="192"/>
        <v/>
      </c>
      <c r="AI217" s="207" t="str">
        <f t="shared" si="193"/>
        <v/>
      </c>
      <c r="AJ217" s="207" t="str">
        <f t="shared" si="194"/>
        <v/>
      </c>
      <c r="AK217" s="207" t="str">
        <f t="shared" si="195"/>
        <v/>
      </c>
      <c r="AL217" s="207" t="str">
        <f t="shared" si="196"/>
        <v/>
      </c>
      <c r="AM217" s="207" t="str">
        <f t="shared" si="197"/>
        <v/>
      </c>
      <c r="AN217" s="207" t="str">
        <f t="shared" si="198"/>
        <v/>
      </c>
      <c r="AO217" s="207" t="str">
        <f t="shared" si="199"/>
        <v/>
      </c>
      <c r="AP217" s="207" t="str">
        <f t="shared" si="200"/>
        <v/>
      </c>
      <c r="AQ217" s="207" t="str">
        <f t="shared" si="201"/>
        <v/>
      </c>
      <c r="AR217" s="207" t="str">
        <f t="shared" si="202"/>
        <v/>
      </c>
      <c r="AS217" s="207" t="str">
        <f t="shared" si="203"/>
        <v/>
      </c>
      <c r="AT217" s="207" t="str">
        <f t="shared" si="204"/>
        <v/>
      </c>
      <c r="AU217" s="207" t="str">
        <f t="shared" si="205"/>
        <v/>
      </c>
      <c r="AV217" s="207" t="str">
        <f t="shared" si="206"/>
        <v/>
      </c>
      <c r="AW217" s="207" t="str">
        <f t="shared" si="207"/>
        <v/>
      </c>
      <c r="AY217" s="160"/>
      <c r="AZ217" s="160"/>
      <c r="BA217" s="160"/>
      <c r="BB217" s="160"/>
      <c r="BC217" s="160"/>
      <c r="BD217" s="160"/>
      <c r="BE217" s="160"/>
      <c r="BF217" s="160"/>
      <c r="BG217" s="160"/>
      <c r="BH217" s="160"/>
      <c r="BI217" s="160"/>
      <c r="BJ217" s="160"/>
      <c r="BK217" s="160"/>
      <c r="BL217" s="160"/>
      <c r="BM217" s="160"/>
    </row>
    <row r="218" spans="1:65" s="43" customFormat="1" hidden="1" outlineLevel="1" x14ac:dyDescent="0.2">
      <c r="A218" s="194"/>
      <c r="B218" s="4"/>
      <c r="C218" s="3"/>
      <c r="D218" s="89">
        <f t="shared" si="208"/>
        <v>0</v>
      </c>
      <c r="E218" s="195"/>
      <c r="F218" s="195"/>
      <c r="G218" s="196"/>
      <c r="H218" s="197"/>
      <c r="I218" s="198"/>
      <c r="J218" s="197"/>
      <c r="K218" s="198"/>
      <c r="L218" s="199"/>
      <c r="M218" s="200"/>
      <c r="N218" s="197"/>
      <c r="O218" s="201"/>
      <c r="P218" s="202">
        <f t="shared" si="174"/>
        <v>0</v>
      </c>
      <c r="Q218" s="195">
        <f t="shared" si="175"/>
        <v>0</v>
      </c>
      <c r="R218" s="195">
        <f t="shared" si="176"/>
        <v>0</v>
      </c>
      <c r="S218" s="203" t="str">
        <f t="shared" si="177"/>
        <v>-</v>
      </c>
      <c r="T218" s="204" t="str">
        <f t="shared" si="178"/>
        <v/>
      </c>
      <c r="U218" s="204" t="str">
        <f t="shared" si="179"/>
        <v/>
      </c>
      <c r="V218" s="204" t="str">
        <f t="shared" si="180"/>
        <v/>
      </c>
      <c r="W218" s="204" t="str">
        <f t="shared" si="181"/>
        <v/>
      </c>
      <c r="X218" s="204" t="str">
        <f t="shared" si="182"/>
        <v/>
      </c>
      <c r="Y218" s="204" t="str">
        <f t="shared" si="183"/>
        <v/>
      </c>
      <c r="Z218" s="204" t="str">
        <f t="shared" si="184"/>
        <v/>
      </c>
      <c r="AA218" s="204" t="str">
        <f t="shared" si="185"/>
        <v/>
      </c>
      <c r="AB218" s="204" t="str">
        <f t="shared" si="186"/>
        <v/>
      </c>
      <c r="AC218" s="204" t="str">
        <f t="shared" si="187"/>
        <v/>
      </c>
      <c r="AD218" s="205" t="str">
        <f t="shared" si="188"/>
        <v/>
      </c>
      <c r="AE218" s="205" t="str">
        <f t="shared" si="189"/>
        <v/>
      </c>
      <c r="AF218" s="205" t="str">
        <f t="shared" si="190"/>
        <v/>
      </c>
      <c r="AG218" s="205" t="str">
        <f t="shared" si="191"/>
        <v/>
      </c>
      <c r="AH218" s="206" t="str">
        <f t="shared" si="192"/>
        <v/>
      </c>
      <c r="AI218" s="207" t="str">
        <f t="shared" si="193"/>
        <v/>
      </c>
      <c r="AJ218" s="207" t="str">
        <f t="shared" si="194"/>
        <v/>
      </c>
      <c r="AK218" s="207" t="str">
        <f t="shared" si="195"/>
        <v/>
      </c>
      <c r="AL218" s="207" t="str">
        <f t="shared" si="196"/>
        <v/>
      </c>
      <c r="AM218" s="207" t="str">
        <f t="shared" si="197"/>
        <v/>
      </c>
      <c r="AN218" s="207" t="str">
        <f t="shared" si="198"/>
        <v/>
      </c>
      <c r="AO218" s="207" t="str">
        <f t="shared" si="199"/>
        <v/>
      </c>
      <c r="AP218" s="207" t="str">
        <f t="shared" si="200"/>
        <v/>
      </c>
      <c r="AQ218" s="207" t="str">
        <f t="shared" si="201"/>
        <v/>
      </c>
      <c r="AR218" s="207" t="str">
        <f t="shared" si="202"/>
        <v/>
      </c>
      <c r="AS218" s="207" t="str">
        <f t="shared" si="203"/>
        <v/>
      </c>
      <c r="AT218" s="207" t="str">
        <f t="shared" si="204"/>
        <v/>
      </c>
      <c r="AU218" s="207" t="str">
        <f t="shared" si="205"/>
        <v/>
      </c>
      <c r="AV218" s="207" t="str">
        <f t="shared" si="206"/>
        <v/>
      </c>
      <c r="AW218" s="207" t="str">
        <f t="shared" si="207"/>
        <v/>
      </c>
      <c r="AY218" s="160"/>
      <c r="AZ218" s="160"/>
      <c r="BA218" s="160"/>
      <c r="BB218" s="160"/>
      <c r="BC218" s="160"/>
      <c r="BD218" s="160"/>
      <c r="BE218" s="160"/>
      <c r="BF218" s="160"/>
      <c r="BG218" s="160"/>
      <c r="BH218" s="160"/>
      <c r="BI218" s="160"/>
      <c r="BJ218" s="160"/>
      <c r="BK218" s="160"/>
      <c r="BL218" s="160"/>
      <c r="BM218" s="160"/>
    </row>
    <row r="219" spans="1:65" s="43" customFormat="1" hidden="1" outlineLevel="1" x14ac:dyDescent="0.2">
      <c r="A219" s="194"/>
      <c r="B219" s="4"/>
      <c r="C219" s="3"/>
      <c r="D219" s="89">
        <f t="shared" si="208"/>
        <v>0</v>
      </c>
      <c r="E219" s="195"/>
      <c r="F219" s="195"/>
      <c r="G219" s="196"/>
      <c r="H219" s="197"/>
      <c r="I219" s="198"/>
      <c r="J219" s="197"/>
      <c r="K219" s="198"/>
      <c r="L219" s="199"/>
      <c r="M219" s="200"/>
      <c r="N219" s="197"/>
      <c r="O219" s="201"/>
      <c r="P219" s="202">
        <f t="shared" si="174"/>
        <v>0</v>
      </c>
      <c r="Q219" s="195">
        <f t="shared" si="175"/>
        <v>0</v>
      </c>
      <c r="R219" s="195">
        <f t="shared" si="176"/>
        <v>0</v>
      </c>
      <c r="S219" s="203" t="str">
        <f t="shared" si="177"/>
        <v>-</v>
      </c>
      <c r="T219" s="204" t="str">
        <f t="shared" si="178"/>
        <v/>
      </c>
      <c r="U219" s="204" t="str">
        <f t="shared" si="179"/>
        <v/>
      </c>
      <c r="V219" s="204" t="str">
        <f t="shared" si="180"/>
        <v/>
      </c>
      <c r="W219" s="204" t="str">
        <f t="shared" si="181"/>
        <v/>
      </c>
      <c r="X219" s="204" t="str">
        <f t="shared" si="182"/>
        <v/>
      </c>
      <c r="Y219" s="204" t="str">
        <f t="shared" si="183"/>
        <v/>
      </c>
      <c r="Z219" s="204" t="str">
        <f t="shared" si="184"/>
        <v/>
      </c>
      <c r="AA219" s="204" t="str">
        <f t="shared" si="185"/>
        <v/>
      </c>
      <c r="AB219" s="204" t="str">
        <f t="shared" si="186"/>
        <v/>
      </c>
      <c r="AC219" s="204" t="str">
        <f t="shared" si="187"/>
        <v/>
      </c>
      <c r="AD219" s="205" t="str">
        <f t="shared" si="188"/>
        <v/>
      </c>
      <c r="AE219" s="205" t="str">
        <f t="shared" si="189"/>
        <v/>
      </c>
      <c r="AF219" s="205" t="str">
        <f t="shared" si="190"/>
        <v/>
      </c>
      <c r="AG219" s="205" t="str">
        <f t="shared" si="191"/>
        <v/>
      </c>
      <c r="AH219" s="206" t="str">
        <f t="shared" si="192"/>
        <v/>
      </c>
      <c r="AI219" s="207" t="str">
        <f t="shared" si="193"/>
        <v/>
      </c>
      <c r="AJ219" s="207" t="str">
        <f t="shared" si="194"/>
        <v/>
      </c>
      <c r="AK219" s="207" t="str">
        <f t="shared" si="195"/>
        <v/>
      </c>
      <c r="AL219" s="207" t="str">
        <f t="shared" si="196"/>
        <v/>
      </c>
      <c r="AM219" s="207" t="str">
        <f t="shared" si="197"/>
        <v/>
      </c>
      <c r="AN219" s="207" t="str">
        <f t="shared" si="198"/>
        <v/>
      </c>
      <c r="AO219" s="207" t="str">
        <f t="shared" si="199"/>
        <v/>
      </c>
      <c r="AP219" s="207" t="str">
        <f t="shared" si="200"/>
        <v/>
      </c>
      <c r="AQ219" s="207" t="str">
        <f t="shared" si="201"/>
        <v/>
      </c>
      <c r="AR219" s="207" t="str">
        <f t="shared" si="202"/>
        <v/>
      </c>
      <c r="AS219" s="207" t="str">
        <f t="shared" si="203"/>
        <v/>
      </c>
      <c r="AT219" s="207" t="str">
        <f t="shared" si="204"/>
        <v/>
      </c>
      <c r="AU219" s="207" t="str">
        <f t="shared" si="205"/>
        <v/>
      </c>
      <c r="AV219" s="207" t="str">
        <f t="shared" si="206"/>
        <v/>
      </c>
      <c r="AW219" s="207" t="str">
        <f t="shared" si="207"/>
        <v/>
      </c>
      <c r="AY219" s="160"/>
      <c r="AZ219" s="160"/>
      <c r="BA219" s="160"/>
      <c r="BB219" s="160"/>
      <c r="BC219" s="160"/>
      <c r="BD219" s="160"/>
      <c r="BE219" s="160"/>
      <c r="BF219" s="160"/>
      <c r="BG219" s="160"/>
      <c r="BH219" s="160"/>
      <c r="BI219" s="160"/>
      <c r="BJ219" s="160"/>
      <c r="BK219" s="160"/>
      <c r="BL219" s="160"/>
      <c r="BM219" s="160"/>
    </row>
    <row r="220" spans="1:65" s="43" customFormat="1" hidden="1" outlineLevel="1" x14ac:dyDescent="0.2">
      <c r="A220" s="194"/>
      <c r="B220" s="4"/>
      <c r="C220" s="3"/>
      <c r="D220" s="89">
        <f t="shared" si="208"/>
        <v>0</v>
      </c>
      <c r="E220" s="195"/>
      <c r="F220" s="195"/>
      <c r="G220" s="196"/>
      <c r="H220" s="197"/>
      <c r="I220" s="198"/>
      <c r="J220" s="197"/>
      <c r="K220" s="198"/>
      <c r="L220" s="199"/>
      <c r="M220" s="200"/>
      <c r="N220" s="197"/>
      <c r="O220" s="201"/>
      <c r="P220" s="202">
        <f t="shared" si="174"/>
        <v>0</v>
      </c>
      <c r="Q220" s="195">
        <f t="shared" si="175"/>
        <v>0</v>
      </c>
      <c r="R220" s="195">
        <f t="shared" si="176"/>
        <v>0</v>
      </c>
      <c r="S220" s="203" t="str">
        <f t="shared" si="177"/>
        <v>-</v>
      </c>
      <c r="T220" s="204" t="str">
        <f t="shared" si="178"/>
        <v/>
      </c>
      <c r="U220" s="204" t="str">
        <f t="shared" si="179"/>
        <v/>
      </c>
      <c r="V220" s="204" t="str">
        <f t="shared" si="180"/>
        <v/>
      </c>
      <c r="W220" s="204" t="str">
        <f t="shared" si="181"/>
        <v/>
      </c>
      <c r="X220" s="204" t="str">
        <f t="shared" si="182"/>
        <v/>
      </c>
      <c r="Y220" s="204" t="str">
        <f t="shared" si="183"/>
        <v/>
      </c>
      <c r="Z220" s="204" t="str">
        <f t="shared" si="184"/>
        <v/>
      </c>
      <c r="AA220" s="204" t="str">
        <f t="shared" si="185"/>
        <v/>
      </c>
      <c r="AB220" s="204" t="str">
        <f t="shared" si="186"/>
        <v/>
      </c>
      <c r="AC220" s="204" t="str">
        <f t="shared" si="187"/>
        <v/>
      </c>
      <c r="AD220" s="205" t="str">
        <f t="shared" si="188"/>
        <v/>
      </c>
      <c r="AE220" s="205" t="str">
        <f t="shared" si="189"/>
        <v/>
      </c>
      <c r="AF220" s="205" t="str">
        <f t="shared" si="190"/>
        <v/>
      </c>
      <c r="AG220" s="205" t="str">
        <f t="shared" si="191"/>
        <v/>
      </c>
      <c r="AH220" s="206" t="str">
        <f t="shared" si="192"/>
        <v/>
      </c>
      <c r="AI220" s="207" t="str">
        <f t="shared" si="193"/>
        <v/>
      </c>
      <c r="AJ220" s="207" t="str">
        <f t="shared" si="194"/>
        <v/>
      </c>
      <c r="AK220" s="207" t="str">
        <f t="shared" si="195"/>
        <v/>
      </c>
      <c r="AL220" s="207" t="str">
        <f t="shared" si="196"/>
        <v/>
      </c>
      <c r="AM220" s="207" t="str">
        <f t="shared" si="197"/>
        <v/>
      </c>
      <c r="AN220" s="207" t="str">
        <f t="shared" si="198"/>
        <v/>
      </c>
      <c r="AO220" s="207" t="str">
        <f t="shared" si="199"/>
        <v/>
      </c>
      <c r="AP220" s="207" t="str">
        <f t="shared" si="200"/>
        <v/>
      </c>
      <c r="AQ220" s="207" t="str">
        <f t="shared" si="201"/>
        <v/>
      </c>
      <c r="AR220" s="207" t="str">
        <f t="shared" si="202"/>
        <v/>
      </c>
      <c r="AS220" s="207" t="str">
        <f t="shared" si="203"/>
        <v/>
      </c>
      <c r="AT220" s="207" t="str">
        <f t="shared" si="204"/>
        <v/>
      </c>
      <c r="AU220" s="207" t="str">
        <f t="shared" si="205"/>
        <v/>
      </c>
      <c r="AV220" s="207" t="str">
        <f t="shared" si="206"/>
        <v/>
      </c>
      <c r="AW220" s="207" t="str">
        <f t="shared" si="207"/>
        <v/>
      </c>
      <c r="AY220" s="160"/>
      <c r="AZ220" s="160"/>
      <c r="BA220" s="160"/>
      <c r="BB220" s="160"/>
      <c r="BC220" s="160"/>
      <c r="BD220" s="160"/>
      <c r="BE220" s="160"/>
      <c r="BF220" s="160"/>
      <c r="BG220" s="160"/>
      <c r="BH220" s="160"/>
      <c r="BI220" s="160"/>
      <c r="BJ220" s="160"/>
      <c r="BK220" s="160"/>
      <c r="BL220" s="160"/>
      <c r="BM220" s="160"/>
    </row>
    <row r="221" spans="1:65" s="43" customFormat="1" hidden="1" outlineLevel="1" x14ac:dyDescent="0.2">
      <c r="A221" s="194"/>
      <c r="B221" s="4"/>
      <c r="C221" s="3"/>
      <c r="D221" s="89">
        <f t="shared" si="208"/>
        <v>0</v>
      </c>
      <c r="E221" s="195"/>
      <c r="F221" s="195"/>
      <c r="G221" s="196"/>
      <c r="H221" s="197"/>
      <c r="I221" s="198"/>
      <c r="J221" s="197"/>
      <c r="K221" s="198"/>
      <c r="L221" s="199"/>
      <c r="M221" s="200"/>
      <c r="N221" s="197"/>
      <c r="O221" s="201"/>
      <c r="P221" s="202">
        <f t="shared" ref="P221:P248" si="209">H221+I221</f>
        <v>0</v>
      </c>
      <c r="Q221" s="195">
        <f t="shared" ref="Q221:Q248" si="210">K221+J221</f>
        <v>0</v>
      </c>
      <c r="R221" s="195">
        <f t="shared" ref="R221:R248" si="211">M221+L221</f>
        <v>0</v>
      </c>
      <c r="S221" s="203" t="str">
        <f t="shared" ref="S221:S248" si="212">"-"</f>
        <v>-</v>
      </c>
      <c r="T221" s="204" t="str">
        <f t="shared" ref="T221:T248" si="213">IF($C221=T$307,$D221,"")</f>
        <v/>
      </c>
      <c r="U221" s="204" t="str">
        <f t="shared" ref="U221:U248" si="214">IF($C221=U$307,$D221,"")</f>
        <v/>
      </c>
      <c r="V221" s="204" t="str">
        <f t="shared" ref="V221:V248" si="215">IF($C221=V$307,$D221,"")</f>
        <v/>
      </c>
      <c r="W221" s="204" t="str">
        <f t="shared" ref="W221:W248" si="216">IF($C221=W$307,$D221,"")</f>
        <v/>
      </c>
      <c r="X221" s="204" t="str">
        <f t="shared" ref="X221:X248" si="217">IF($C221=X$307,$D221,"")</f>
        <v/>
      </c>
      <c r="Y221" s="204" t="str">
        <f t="shared" ref="Y221:Y248" si="218">IF($C221=Y$307,$D221,"")</f>
        <v/>
      </c>
      <c r="Z221" s="204" t="str">
        <f t="shared" ref="Z221:Z248" si="219">IF($C221=Z$307,$D221,"")</f>
        <v/>
      </c>
      <c r="AA221" s="204" t="str">
        <f t="shared" ref="AA221:AA248" si="220">IF($C221=AA$307,$D221,"")</f>
        <v/>
      </c>
      <c r="AB221" s="204" t="str">
        <f t="shared" ref="AB221:AB248" si="221">IF($C221=AB$307,$D221,"")</f>
        <v/>
      </c>
      <c r="AC221" s="204" t="str">
        <f t="shared" ref="AC221:AC248" si="222">IF($C221=AC$307,$D221,"")</f>
        <v/>
      </c>
      <c r="AD221" s="205" t="str">
        <f t="shared" ref="AD221:AD248" si="223">IF($C221=AD$307,$D221,"")</f>
        <v/>
      </c>
      <c r="AE221" s="205" t="str">
        <f t="shared" ref="AE221:AE248" si="224">IF($C221=AE$307,$D221,"")</f>
        <v/>
      </c>
      <c r="AF221" s="205" t="str">
        <f t="shared" ref="AF221:AF248" si="225">IF($C221=AF$307,$D221,"")</f>
        <v/>
      </c>
      <c r="AG221" s="205" t="str">
        <f t="shared" ref="AG221:AG248" si="226">IF($C221=AG$307,$D221,"")</f>
        <v/>
      </c>
      <c r="AH221" s="206" t="str">
        <f t="shared" ref="AH221:AH248" si="227">IF($C221=AH$307,$D221,"")</f>
        <v/>
      </c>
      <c r="AI221" s="207" t="str">
        <f t="shared" ref="AI221:AI248" si="228">IF($C221=AI$307,$D221,"")</f>
        <v/>
      </c>
      <c r="AJ221" s="207" t="str">
        <f t="shared" ref="AJ221:AJ248" si="229">IF($C221=AJ$307,$D221,"")</f>
        <v/>
      </c>
      <c r="AK221" s="207" t="str">
        <f t="shared" ref="AK221:AK248" si="230">IF($C221=AK$307,$D221,"")</f>
        <v/>
      </c>
      <c r="AL221" s="207" t="str">
        <f t="shared" ref="AL221:AL248" si="231">IF($C221=AL$307,$D221,"")</f>
        <v/>
      </c>
      <c r="AM221" s="207" t="str">
        <f t="shared" ref="AM221:AM248" si="232">IF($C221=AM$307,$D221,"")</f>
        <v/>
      </c>
      <c r="AN221" s="207" t="str">
        <f t="shared" ref="AN221:AN248" si="233">IF($C221=AN$307,$D221,"")</f>
        <v/>
      </c>
      <c r="AO221" s="207" t="str">
        <f t="shared" ref="AO221:AO248" si="234">IF($C221=AO$307,$D221,"")</f>
        <v/>
      </c>
      <c r="AP221" s="207" t="str">
        <f t="shared" ref="AP221:AP248" si="235">IF($C221=AP$307,$D221,"")</f>
        <v/>
      </c>
      <c r="AQ221" s="207" t="str">
        <f t="shared" ref="AQ221:AQ248" si="236">IF($C221=AQ$307,$D221,"")</f>
        <v/>
      </c>
      <c r="AR221" s="207" t="str">
        <f t="shared" ref="AR221:AR248" si="237">IF($C221=AR$307,$D221,"")</f>
        <v/>
      </c>
      <c r="AS221" s="207" t="str">
        <f t="shared" ref="AS221:AS248" si="238">IF($C221=AS$307,$D221,"")</f>
        <v/>
      </c>
      <c r="AT221" s="207" t="str">
        <f t="shared" ref="AT221:AT248" si="239">IF($C221=AT$307,$D221,"")</f>
        <v/>
      </c>
      <c r="AU221" s="207" t="str">
        <f t="shared" ref="AU221:AU248" si="240">IF($C221=AU$307,$D221,"")</f>
        <v/>
      </c>
      <c r="AV221" s="207" t="str">
        <f t="shared" ref="AV221:AV248" si="241">IF($C221=AV$307,$D221,"")</f>
        <v/>
      </c>
      <c r="AW221" s="207" t="str">
        <f t="shared" ref="AW221:AW248" si="242">IF($C221=AW$307,$D221,"")</f>
        <v/>
      </c>
      <c r="AY221" s="160"/>
      <c r="AZ221" s="160"/>
      <c r="BA221" s="160"/>
      <c r="BB221" s="160"/>
      <c r="BC221" s="160"/>
      <c r="BD221" s="160"/>
      <c r="BE221" s="160"/>
      <c r="BF221" s="160"/>
      <c r="BG221" s="160"/>
      <c r="BH221" s="160"/>
      <c r="BI221" s="160"/>
      <c r="BJ221" s="160"/>
      <c r="BK221" s="160"/>
      <c r="BL221" s="160"/>
      <c r="BM221" s="160"/>
    </row>
    <row r="222" spans="1:65" s="43" customFormat="1" hidden="1" outlineLevel="1" x14ac:dyDescent="0.2">
      <c r="A222" s="194"/>
      <c r="B222" s="4"/>
      <c r="C222" s="3"/>
      <c r="D222" s="89">
        <f t="shared" si="208"/>
        <v>0</v>
      </c>
      <c r="E222" s="195"/>
      <c r="F222" s="195"/>
      <c r="G222" s="196"/>
      <c r="H222" s="197"/>
      <c r="I222" s="198"/>
      <c r="J222" s="197"/>
      <c r="K222" s="198"/>
      <c r="L222" s="199"/>
      <c r="M222" s="200"/>
      <c r="N222" s="197"/>
      <c r="O222" s="201"/>
      <c r="P222" s="202">
        <f t="shared" si="209"/>
        <v>0</v>
      </c>
      <c r="Q222" s="195">
        <f t="shared" si="210"/>
        <v>0</v>
      </c>
      <c r="R222" s="195">
        <f t="shared" si="211"/>
        <v>0</v>
      </c>
      <c r="S222" s="203" t="str">
        <f t="shared" si="212"/>
        <v>-</v>
      </c>
      <c r="T222" s="204" t="str">
        <f t="shared" si="213"/>
        <v/>
      </c>
      <c r="U222" s="204" t="str">
        <f t="shared" si="214"/>
        <v/>
      </c>
      <c r="V222" s="204" t="str">
        <f t="shared" si="215"/>
        <v/>
      </c>
      <c r="W222" s="204" t="str">
        <f t="shared" si="216"/>
        <v/>
      </c>
      <c r="X222" s="204" t="str">
        <f t="shared" si="217"/>
        <v/>
      </c>
      <c r="Y222" s="204" t="str">
        <f t="shared" si="218"/>
        <v/>
      </c>
      <c r="Z222" s="204" t="str">
        <f t="shared" si="219"/>
        <v/>
      </c>
      <c r="AA222" s="204" t="str">
        <f t="shared" si="220"/>
        <v/>
      </c>
      <c r="AB222" s="204" t="str">
        <f t="shared" si="221"/>
        <v/>
      </c>
      <c r="AC222" s="204" t="str">
        <f t="shared" si="222"/>
        <v/>
      </c>
      <c r="AD222" s="205" t="str">
        <f t="shared" si="223"/>
        <v/>
      </c>
      <c r="AE222" s="205" t="str">
        <f t="shared" si="224"/>
        <v/>
      </c>
      <c r="AF222" s="205" t="str">
        <f t="shared" si="225"/>
        <v/>
      </c>
      <c r="AG222" s="205" t="str">
        <f t="shared" si="226"/>
        <v/>
      </c>
      <c r="AH222" s="206" t="str">
        <f t="shared" si="227"/>
        <v/>
      </c>
      <c r="AI222" s="207" t="str">
        <f t="shared" si="228"/>
        <v/>
      </c>
      <c r="AJ222" s="207" t="str">
        <f t="shared" si="229"/>
        <v/>
      </c>
      <c r="AK222" s="207" t="str">
        <f t="shared" si="230"/>
        <v/>
      </c>
      <c r="AL222" s="207" t="str">
        <f t="shared" si="231"/>
        <v/>
      </c>
      <c r="AM222" s="207" t="str">
        <f t="shared" si="232"/>
        <v/>
      </c>
      <c r="AN222" s="207" t="str">
        <f t="shared" si="233"/>
        <v/>
      </c>
      <c r="AO222" s="207" t="str">
        <f t="shared" si="234"/>
        <v/>
      </c>
      <c r="AP222" s="207" t="str">
        <f t="shared" si="235"/>
        <v/>
      </c>
      <c r="AQ222" s="207" t="str">
        <f t="shared" si="236"/>
        <v/>
      </c>
      <c r="AR222" s="207" t="str">
        <f t="shared" si="237"/>
        <v/>
      </c>
      <c r="AS222" s="207" t="str">
        <f t="shared" si="238"/>
        <v/>
      </c>
      <c r="AT222" s="207" t="str">
        <f t="shared" si="239"/>
        <v/>
      </c>
      <c r="AU222" s="207" t="str">
        <f t="shared" si="240"/>
        <v/>
      </c>
      <c r="AV222" s="207" t="str">
        <f t="shared" si="241"/>
        <v/>
      </c>
      <c r="AW222" s="207" t="str">
        <f t="shared" si="242"/>
        <v/>
      </c>
      <c r="AY222" s="160"/>
      <c r="AZ222" s="160"/>
      <c r="BA222" s="160"/>
      <c r="BB222" s="160"/>
      <c r="BC222" s="160"/>
      <c r="BD222" s="160"/>
      <c r="BE222" s="160"/>
      <c r="BF222" s="160"/>
      <c r="BG222" s="160"/>
      <c r="BH222" s="160"/>
      <c r="BI222" s="160"/>
      <c r="BJ222" s="160"/>
      <c r="BK222" s="160"/>
      <c r="BL222" s="160"/>
      <c r="BM222" s="160"/>
    </row>
    <row r="223" spans="1:65" s="43" customFormat="1" hidden="1" outlineLevel="1" x14ac:dyDescent="0.2">
      <c r="A223" s="194"/>
      <c r="B223" s="4"/>
      <c r="C223" s="3"/>
      <c r="D223" s="89">
        <f t="shared" si="208"/>
        <v>0</v>
      </c>
      <c r="E223" s="195"/>
      <c r="F223" s="195"/>
      <c r="G223" s="196"/>
      <c r="H223" s="197"/>
      <c r="I223" s="198"/>
      <c r="J223" s="197"/>
      <c r="K223" s="198"/>
      <c r="L223" s="199"/>
      <c r="M223" s="200"/>
      <c r="N223" s="197"/>
      <c r="O223" s="201"/>
      <c r="P223" s="202">
        <f t="shared" si="209"/>
        <v>0</v>
      </c>
      <c r="Q223" s="195">
        <f t="shared" si="210"/>
        <v>0</v>
      </c>
      <c r="R223" s="195">
        <f t="shared" si="211"/>
        <v>0</v>
      </c>
      <c r="S223" s="203" t="str">
        <f t="shared" si="212"/>
        <v>-</v>
      </c>
      <c r="T223" s="204" t="str">
        <f t="shared" si="213"/>
        <v/>
      </c>
      <c r="U223" s="204" t="str">
        <f t="shared" si="214"/>
        <v/>
      </c>
      <c r="V223" s="204" t="str">
        <f t="shared" si="215"/>
        <v/>
      </c>
      <c r="W223" s="204" t="str">
        <f t="shared" si="216"/>
        <v/>
      </c>
      <c r="X223" s="204" t="str">
        <f t="shared" si="217"/>
        <v/>
      </c>
      <c r="Y223" s="204" t="str">
        <f t="shared" si="218"/>
        <v/>
      </c>
      <c r="Z223" s="204" t="str">
        <f t="shared" si="219"/>
        <v/>
      </c>
      <c r="AA223" s="204" t="str">
        <f t="shared" si="220"/>
        <v/>
      </c>
      <c r="AB223" s="204" t="str">
        <f t="shared" si="221"/>
        <v/>
      </c>
      <c r="AC223" s="204" t="str">
        <f t="shared" si="222"/>
        <v/>
      </c>
      <c r="AD223" s="205" t="str">
        <f t="shared" si="223"/>
        <v/>
      </c>
      <c r="AE223" s="205" t="str">
        <f t="shared" si="224"/>
        <v/>
      </c>
      <c r="AF223" s="205" t="str">
        <f t="shared" si="225"/>
        <v/>
      </c>
      <c r="AG223" s="205" t="str">
        <f t="shared" si="226"/>
        <v/>
      </c>
      <c r="AH223" s="206" t="str">
        <f t="shared" si="227"/>
        <v/>
      </c>
      <c r="AI223" s="207" t="str">
        <f t="shared" si="228"/>
        <v/>
      </c>
      <c r="AJ223" s="207" t="str">
        <f t="shared" si="229"/>
        <v/>
      </c>
      <c r="AK223" s="207" t="str">
        <f t="shared" si="230"/>
        <v/>
      </c>
      <c r="AL223" s="207" t="str">
        <f t="shared" si="231"/>
        <v/>
      </c>
      <c r="AM223" s="207" t="str">
        <f t="shared" si="232"/>
        <v/>
      </c>
      <c r="AN223" s="207" t="str">
        <f t="shared" si="233"/>
        <v/>
      </c>
      <c r="AO223" s="207" t="str">
        <f t="shared" si="234"/>
        <v/>
      </c>
      <c r="AP223" s="207" t="str">
        <f t="shared" si="235"/>
        <v/>
      </c>
      <c r="AQ223" s="207" t="str">
        <f t="shared" si="236"/>
        <v/>
      </c>
      <c r="AR223" s="207" t="str">
        <f t="shared" si="237"/>
        <v/>
      </c>
      <c r="AS223" s="207" t="str">
        <f t="shared" si="238"/>
        <v/>
      </c>
      <c r="AT223" s="207" t="str">
        <f t="shared" si="239"/>
        <v/>
      </c>
      <c r="AU223" s="207" t="str">
        <f t="shared" si="240"/>
        <v/>
      </c>
      <c r="AV223" s="207" t="str">
        <f t="shared" si="241"/>
        <v/>
      </c>
      <c r="AW223" s="207" t="str">
        <f t="shared" si="242"/>
        <v/>
      </c>
      <c r="AY223" s="160"/>
      <c r="AZ223" s="160"/>
      <c r="BA223" s="160"/>
      <c r="BB223" s="160"/>
      <c r="BC223" s="160"/>
      <c r="BD223" s="160"/>
      <c r="BE223" s="160"/>
      <c r="BF223" s="160"/>
      <c r="BG223" s="160"/>
      <c r="BH223" s="160"/>
      <c r="BI223" s="160"/>
      <c r="BJ223" s="160"/>
      <c r="BK223" s="160"/>
      <c r="BL223" s="160"/>
      <c r="BM223" s="160"/>
    </row>
    <row r="224" spans="1:65" s="43" customFormat="1" hidden="1" outlineLevel="1" x14ac:dyDescent="0.2">
      <c r="A224" s="194"/>
      <c r="B224" s="4"/>
      <c r="C224" s="3"/>
      <c r="D224" s="89">
        <f t="shared" si="208"/>
        <v>0</v>
      </c>
      <c r="E224" s="195"/>
      <c r="F224" s="195"/>
      <c r="G224" s="196"/>
      <c r="H224" s="197"/>
      <c r="I224" s="198"/>
      <c r="J224" s="197"/>
      <c r="K224" s="198"/>
      <c r="L224" s="199"/>
      <c r="M224" s="200"/>
      <c r="N224" s="197"/>
      <c r="O224" s="201"/>
      <c r="P224" s="202">
        <f t="shared" si="209"/>
        <v>0</v>
      </c>
      <c r="Q224" s="195">
        <f t="shared" si="210"/>
        <v>0</v>
      </c>
      <c r="R224" s="195">
        <f t="shared" si="211"/>
        <v>0</v>
      </c>
      <c r="S224" s="203" t="str">
        <f t="shared" si="212"/>
        <v>-</v>
      </c>
      <c r="T224" s="204" t="str">
        <f t="shared" si="213"/>
        <v/>
      </c>
      <c r="U224" s="204" t="str">
        <f t="shared" si="214"/>
        <v/>
      </c>
      <c r="V224" s="204" t="str">
        <f t="shared" si="215"/>
        <v/>
      </c>
      <c r="W224" s="204" t="str">
        <f t="shared" si="216"/>
        <v/>
      </c>
      <c r="X224" s="204" t="str">
        <f t="shared" si="217"/>
        <v/>
      </c>
      <c r="Y224" s="204" t="str">
        <f t="shared" si="218"/>
        <v/>
      </c>
      <c r="Z224" s="204" t="str">
        <f t="shared" si="219"/>
        <v/>
      </c>
      <c r="AA224" s="204" t="str">
        <f t="shared" si="220"/>
        <v/>
      </c>
      <c r="AB224" s="204" t="str">
        <f t="shared" si="221"/>
        <v/>
      </c>
      <c r="AC224" s="204" t="str">
        <f t="shared" si="222"/>
        <v/>
      </c>
      <c r="AD224" s="205" t="str">
        <f t="shared" si="223"/>
        <v/>
      </c>
      <c r="AE224" s="205" t="str">
        <f t="shared" si="224"/>
        <v/>
      </c>
      <c r="AF224" s="205" t="str">
        <f t="shared" si="225"/>
        <v/>
      </c>
      <c r="AG224" s="205" t="str">
        <f t="shared" si="226"/>
        <v/>
      </c>
      <c r="AH224" s="206" t="str">
        <f t="shared" si="227"/>
        <v/>
      </c>
      <c r="AI224" s="207" t="str">
        <f t="shared" si="228"/>
        <v/>
      </c>
      <c r="AJ224" s="207" t="str">
        <f t="shared" si="229"/>
        <v/>
      </c>
      <c r="AK224" s="207" t="str">
        <f t="shared" si="230"/>
        <v/>
      </c>
      <c r="AL224" s="207" t="str">
        <f t="shared" si="231"/>
        <v/>
      </c>
      <c r="AM224" s="207" t="str">
        <f t="shared" si="232"/>
        <v/>
      </c>
      <c r="AN224" s="207" t="str">
        <f t="shared" si="233"/>
        <v/>
      </c>
      <c r="AO224" s="207" t="str">
        <f t="shared" si="234"/>
        <v/>
      </c>
      <c r="AP224" s="207" t="str">
        <f t="shared" si="235"/>
        <v/>
      </c>
      <c r="AQ224" s="207" t="str">
        <f t="shared" si="236"/>
        <v/>
      </c>
      <c r="AR224" s="207" t="str">
        <f t="shared" si="237"/>
        <v/>
      </c>
      <c r="AS224" s="207" t="str">
        <f t="shared" si="238"/>
        <v/>
      </c>
      <c r="AT224" s="207" t="str">
        <f t="shared" si="239"/>
        <v/>
      </c>
      <c r="AU224" s="207" t="str">
        <f t="shared" si="240"/>
        <v/>
      </c>
      <c r="AV224" s="207" t="str">
        <f t="shared" si="241"/>
        <v/>
      </c>
      <c r="AW224" s="207" t="str">
        <f t="shared" si="242"/>
        <v/>
      </c>
      <c r="AY224" s="160"/>
      <c r="AZ224" s="160"/>
      <c r="BA224" s="160"/>
      <c r="BB224" s="160"/>
      <c r="BC224" s="160"/>
      <c r="BD224" s="160"/>
      <c r="BE224" s="160"/>
      <c r="BF224" s="160"/>
      <c r="BG224" s="160"/>
      <c r="BH224" s="160"/>
      <c r="BI224" s="160"/>
      <c r="BJ224" s="160"/>
      <c r="BK224" s="160"/>
      <c r="BL224" s="160"/>
      <c r="BM224" s="160"/>
    </row>
    <row r="225" spans="1:65" s="43" customFormat="1" hidden="1" outlineLevel="1" x14ac:dyDescent="0.2">
      <c r="A225" s="194"/>
      <c r="B225" s="4"/>
      <c r="C225" s="3"/>
      <c r="D225" s="89">
        <f t="shared" si="208"/>
        <v>0</v>
      </c>
      <c r="E225" s="195"/>
      <c r="F225" s="195"/>
      <c r="G225" s="196"/>
      <c r="H225" s="197"/>
      <c r="I225" s="198"/>
      <c r="J225" s="197"/>
      <c r="K225" s="198"/>
      <c r="L225" s="199"/>
      <c r="M225" s="200"/>
      <c r="N225" s="197"/>
      <c r="O225" s="201"/>
      <c r="P225" s="202">
        <f t="shared" si="209"/>
        <v>0</v>
      </c>
      <c r="Q225" s="195">
        <f t="shared" si="210"/>
        <v>0</v>
      </c>
      <c r="R225" s="195">
        <f t="shared" si="211"/>
        <v>0</v>
      </c>
      <c r="S225" s="203" t="str">
        <f t="shared" si="212"/>
        <v>-</v>
      </c>
      <c r="T225" s="204" t="str">
        <f t="shared" si="213"/>
        <v/>
      </c>
      <c r="U225" s="204" t="str">
        <f t="shared" si="214"/>
        <v/>
      </c>
      <c r="V225" s="204" t="str">
        <f t="shared" si="215"/>
        <v/>
      </c>
      <c r="W225" s="204" t="str">
        <f t="shared" si="216"/>
        <v/>
      </c>
      <c r="X225" s="204" t="str">
        <f t="shared" si="217"/>
        <v/>
      </c>
      <c r="Y225" s="204" t="str">
        <f t="shared" si="218"/>
        <v/>
      </c>
      <c r="Z225" s="204" t="str">
        <f t="shared" si="219"/>
        <v/>
      </c>
      <c r="AA225" s="204" t="str">
        <f t="shared" si="220"/>
        <v/>
      </c>
      <c r="AB225" s="204" t="str">
        <f t="shared" si="221"/>
        <v/>
      </c>
      <c r="AC225" s="204" t="str">
        <f t="shared" si="222"/>
        <v/>
      </c>
      <c r="AD225" s="205" t="str">
        <f t="shared" si="223"/>
        <v/>
      </c>
      <c r="AE225" s="205" t="str">
        <f t="shared" si="224"/>
        <v/>
      </c>
      <c r="AF225" s="205" t="str">
        <f t="shared" si="225"/>
        <v/>
      </c>
      <c r="AG225" s="205" t="str">
        <f t="shared" si="226"/>
        <v/>
      </c>
      <c r="AH225" s="206" t="str">
        <f t="shared" si="227"/>
        <v/>
      </c>
      <c r="AI225" s="207" t="str">
        <f t="shared" si="228"/>
        <v/>
      </c>
      <c r="AJ225" s="207" t="str">
        <f t="shared" si="229"/>
        <v/>
      </c>
      <c r="AK225" s="207" t="str">
        <f t="shared" si="230"/>
        <v/>
      </c>
      <c r="AL225" s="207" t="str">
        <f t="shared" si="231"/>
        <v/>
      </c>
      <c r="AM225" s="207" t="str">
        <f t="shared" si="232"/>
        <v/>
      </c>
      <c r="AN225" s="207" t="str">
        <f t="shared" si="233"/>
        <v/>
      </c>
      <c r="AO225" s="207" t="str">
        <f t="shared" si="234"/>
        <v/>
      </c>
      <c r="AP225" s="207" t="str">
        <f t="shared" si="235"/>
        <v/>
      </c>
      <c r="AQ225" s="207" t="str">
        <f t="shared" si="236"/>
        <v/>
      </c>
      <c r="AR225" s="207" t="str">
        <f t="shared" si="237"/>
        <v/>
      </c>
      <c r="AS225" s="207" t="str">
        <f t="shared" si="238"/>
        <v/>
      </c>
      <c r="AT225" s="207" t="str">
        <f t="shared" si="239"/>
        <v/>
      </c>
      <c r="AU225" s="207" t="str">
        <f t="shared" si="240"/>
        <v/>
      </c>
      <c r="AV225" s="207" t="str">
        <f t="shared" si="241"/>
        <v/>
      </c>
      <c r="AW225" s="207" t="str">
        <f t="shared" si="242"/>
        <v/>
      </c>
      <c r="AY225" s="160"/>
      <c r="AZ225" s="160"/>
      <c r="BA225" s="160"/>
      <c r="BB225" s="160"/>
      <c r="BC225" s="160"/>
      <c r="BD225" s="160"/>
      <c r="BE225" s="160"/>
      <c r="BF225" s="160"/>
      <c r="BG225" s="160"/>
      <c r="BH225" s="160"/>
      <c r="BI225" s="160"/>
      <c r="BJ225" s="160"/>
      <c r="BK225" s="160"/>
      <c r="BL225" s="160"/>
      <c r="BM225" s="160"/>
    </row>
    <row r="226" spans="1:65" s="43" customFormat="1" hidden="1" outlineLevel="1" x14ac:dyDescent="0.2">
      <c r="A226" s="194"/>
      <c r="B226" s="4"/>
      <c r="C226" s="3"/>
      <c r="D226" s="89">
        <f t="shared" si="208"/>
        <v>0</v>
      </c>
      <c r="E226" s="195"/>
      <c r="F226" s="195"/>
      <c r="G226" s="196"/>
      <c r="H226" s="197"/>
      <c r="I226" s="198"/>
      <c r="J226" s="197"/>
      <c r="K226" s="198"/>
      <c r="L226" s="199"/>
      <c r="M226" s="200"/>
      <c r="N226" s="197"/>
      <c r="O226" s="201"/>
      <c r="P226" s="202">
        <f t="shared" si="209"/>
        <v>0</v>
      </c>
      <c r="Q226" s="195">
        <f t="shared" si="210"/>
        <v>0</v>
      </c>
      <c r="R226" s="195">
        <f t="shared" si="211"/>
        <v>0</v>
      </c>
      <c r="S226" s="203" t="str">
        <f t="shared" si="212"/>
        <v>-</v>
      </c>
      <c r="T226" s="204" t="str">
        <f t="shared" si="213"/>
        <v/>
      </c>
      <c r="U226" s="204" t="str">
        <f t="shared" si="214"/>
        <v/>
      </c>
      <c r="V226" s="204" t="str">
        <f t="shared" si="215"/>
        <v/>
      </c>
      <c r="W226" s="204" t="str">
        <f t="shared" si="216"/>
        <v/>
      </c>
      <c r="X226" s="204" t="str">
        <f t="shared" si="217"/>
        <v/>
      </c>
      <c r="Y226" s="204" t="str">
        <f t="shared" si="218"/>
        <v/>
      </c>
      <c r="Z226" s="204" t="str">
        <f t="shared" si="219"/>
        <v/>
      </c>
      <c r="AA226" s="204" t="str">
        <f t="shared" si="220"/>
        <v/>
      </c>
      <c r="AB226" s="204" t="str">
        <f t="shared" si="221"/>
        <v/>
      </c>
      <c r="AC226" s="204" t="str">
        <f t="shared" si="222"/>
        <v/>
      </c>
      <c r="AD226" s="205" t="str">
        <f t="shared" si="223"/>
        <v/>
      </c>
      <c r="AE226" s="205" t="str">
        <f t="shared" si="224"/>
        <v/>
      </c>
      <c r="AF226" s="205" t="str">
        <f t="shared" si="225"/>
        <v/>
      </c>
      <c r="AG226" s="205" t="str">
        <f t="shared" si="226"/>
        <v/>
      </c>
      <c r="AH226" s="206" t="str">
        <f t="shared" si="227"/>
        <v/>
      </c>
      <c r="AI226" s="207" t="str">
        <f t="shared" si="228"/>
        <v/>
      </c>
      <c r="AJ226" s="207" t="str">
        <f t="shared" si="229"/>
        <v/>
      </c>
      <c r="AK226" s="207" t="str">
        <f t="shared" si="230"/>
        <v/>
      </c>
      <c r="AL226" s="207" t="str">
        <f t="shared" si="231"/>
        <v/>
      </c>
      <c r="AM226" s="207" t="str">
        <f t="shared" si="232"/>
        <v/>
      </c>
      <c r="AN226" s="207" t="str">
        <f t="shared" si="233"/>
        <v/>
      </c>
      <c r="AO226" s="207" t="str">
        <f t="shared" si="234"/>
        <v/>
      </c>
      <c r="AP226" s="207" t="str">
        <f t="shared" si="235"/>
        <v/>
      </c>
      <c r="AQ226" s="207" t="str">
        <f t="shared" si="236"/>
        <v/>
      </c>
      <c r="AR226" s="207" t="str">
        <f t="shared" si="237"/>
        <v/>
      </c>
      <c r="AS226" s="207" t="str">
        <f t="shared" si="238"/>
        <v/>
      </c>
      <c r="AT226" s="207" t="str">
        <f t="shared" si="239"/>
        <v/>
      </c>
      <c r="AU226" s="207" t="str">
        <f t="shared" si="240"/>
        <v/>
      </c>
      <c r="AV226" s="207" t="str">
        <f t="shared" si="241"/>
        <v/>
      </c>
      <c r="AW226" s="207" t="str">
        <f t="shared" si="242"/>
        <v/>
      </c>
      <c r="AY226" s="160"/>
      <c r="AZ226" s="160"/>
      <c r="BA226" s="160"/>
      <c r="BB226" s="160"/>
      <c r="BC226" s="160"/>
      <c r="BD226" s="160"/>
      <c r="BE226" s="160"/>
      <c r="BF226" s="160"/>
      <c r="BG226" s="160"/>
      <c r="BH226" s="160"/>
      <c r="BI226" s="160"/>
      <c r="BJ226" s="160"/>
      <c r="BK226" s="160"/>
      <c r="BL226" s="160"/>
      <c r="BM226" s="160"/>
    </row>
    <row r="227" spans="1:65" s="43" customFormat="1" hidden="1" outlineLevel="1" x14ac:dyDescent="0.2">
      <c r="A227" s="194"/>
      <c r="B227" s="4"/>
      <c r="C227" s="3"/>
      <c r="D227" s="89">
        <f t="shared" si="208"/>
        <v>0</v>
      </c>
      <c r="E227" s="195"/>
      <c r="F227" s="195"/>
      <c r="G227" s="196"/>
      <c r="H227" s="197"/>
      <c r="I227" s="198"/>
      <c r="J227" s="197"/>
      <c r="K227" s="198"/>
      <c r="L227" s="199"/>
      <c r="M227" s="200"/>
      <c r="N227" s="197"/>
      <c r="O227" s="201"/>
      <c r="P227" s="202">
        <f t="shared" si="209"/>
        <v>0</v>
      </c>
      <c r="Q227" s="195">
        <f t="shared" si="210"/>
        <v>0</v>
      </c>
      <c r="R227" s="195">
        <f t="shared" si="211"/>
        <v>0</v>
      </c>
      <c r="S227" s="203" t="str">
        <f t="shared" si="212"/>
        <v>-</v>
      </c>
      <c r="T227" s="204" t="str">
        <f t="shared" si="213"/>
        <v/>
      </c>
      <c r="U227" s="204" t="str">
        <f t="shared" si="214"/>
        <v/>
      </c>
      <c r="V227" s="204" t="str">
        <f t="shared" si="215"/>
        <v/>
      </c>
      <c r="W227" s="204" t="str">
        <f t="shared" si="216"/>
        <v/>
      </c>
      <c r="X227" s="204" t="str">
        <f t="shared" si="217"/>
        <v/>
      </c>
      <c r="Y227" s="204" t="str">
        <f t="shared" si="218"/>
        <v/>
      </c>
      <c r="Z227" s="204" t="str">
        <f t="shared" si="219"/>
        <v/>
      </c>
      <c r="AA227" s="204" t="str">
        <f t="shared" si="220"/>
        <v/>
      </c>
      <c r="AB227" s="204" t="str">
        <f t="shared" si="221"/>
        <v/>
      </c>
      <c r="AC227" s="204" t="str">
        <f t="shared" si="222"/>
        <v/>
      </c>
      <c r="AD227" s="205" t="str">
        <f t="shared" si="223"/>
        <v/>
      </c>
      <c r="AE227" s="205" t="str">
        <f t="shared" si="224"/>
        <v/>
      </c>
      <c r="AF227" s="205" t="str">
        <f t="shared" si="225"/>
        <v/>
      </c>
      <c r="AG227" s="205" t="str">
        <f t="shared" si="226"/>
        <v/>
      </c>
      <c r="AH227" s="206" t="str">
        <f t="shared" si="227"/>
        <v/>
      </c>
      <c r="AI227" s="207" t="str">
        <f t="shared" si="228"/>
        <v/>
      </c>
      <c r="AJ227" s="207" t="str">
        <f t="shared" si="229"/>
        <v/>
      </c>
      <c r="AK227" s="207" t="str">
        <f t="shared" si="230"/>
        <v/>
      </c>
      <c r="AL227" s="207" t="str">
        <f t="shared" si="231"/>
        <v/>
      </c>
      <c r="AM227" s="207" t="str">
        <f t="shared" si="232"/>
        <v/>
      </c>
      <c r="AN227" s="207" t="str">
        <f t="shared" si="233"/>
        <v/>
      </c>
      <c r="AO227" s="207" t="str">
        <f t="shared" si="234"/>
        <v/>
      </c>
      <c r="AP227" s="207" t="str">
        <f t="shared" si="235"/>
        <v/>
      </c>
      <c r="AQ227" s="207" t="str">
        <f t="shared" si="236"/>
        <v/>
      </c>
      <c r="AR227" s="207" t="str">
        <f t="shared" si="237"/>
        <v/>
      </c>
      <c r="AS227" s="207" t="str">
        <f t="shared" si="238"/>
        <v/>
      </c>
      <c r="AT227" s="207" t="str">
        <f t="shared" si="239"/>
        <v/>
      </c>
      <c r="AU227" s="207" t="str">
        <f t="shared" si="240"/>
        <v/>
      </c>
      <c r="AV227" s="207" t="str">
        <f t="shared" si="241"/>
        <v/>
      </c>
      <c r="AW227" s="207" t="str">
        <f t="shared" si="242"/>
        <v/>
      </c>
      <c r="AY227" s="160"/>
      <c r="AZ227" s="160"/>
      <c r="BA227" s="160"/>
      <c r="BB227" s="160"/>
      <c r="BC227" s="160"/>
      <c r="BD227" s="160"/>
      <c r="BE227" s="160"/>
      <c r="BF227" s="160"/>
      <c r="BG227" s="160"/>
      <c r="BH227" s="160"/>
      <c r="BI227" s="160"/>
      <c r="BJ227" s="160"/>
      <c r="BK227" s="160"/>
      <c r="BL227" s="160"/>
      <c r="BM227" s="160"/>
    </row>
    <row r="228" spans="1:65" s="43" customFormat="1" hidden="1" outlineLevel="1" x14ac:dyDescent="0.2">
      <c r="A228" s="194"/>
      <c r="B228" s="4"/>
      <c r="C228" s="3"/>
      <c r="D228" s="89">
        <f t="shared" si="208"/>
        <v>0</v>
      </c>
      <c r="E228" s="195"/>
      <c r="F228" s="195"/>
      <c r="G228" s="196"/>
      <c r="H228" s="197"/>
      <c r="I228" s="198"/>
      <c r="J228" s="197"/>
      <c r="K228" s="198"/>
      <c r="L228" s="199"/>
      <c r="M228" s="200"/>
      <c r="N228" s="197"/>
      <c r="O228" s="201"/>
      <c r="P228" s="202">
        <f t="shared" si="209"/>
        <v>0</v>
      </c>
      <c r="Q228" s="195">
        <f t="shared" si="210"/>
        <v>0</v>
      </c>
      <c r="R228" s="195">
        <f t="shared" si="211"/>
        <v>0</v>
      </c>
      <c r="S228" s="203" t="str">
        <f t="shared" si="212"/>
        <v>-</v>
      </c>
      <c r="T228" s="204" t="str">
        <f t="shared" si="213"/>
        <v/>
      </c>
      <c r="U228" s="204" t="str">
        <f t="shared" si="214"/>
        <v/>
      </c>
      <c r="V228" s="204" t="str">
        <f t="shared" si="215"/>
        <v/>
      </c>
      <c r="W228" s="204" t="str">
        <f t="shared" si="216"/>
        <v/>
      </c>
      <c r="X228" s="204" t="str">
        <f t="shared" si="217"/>
        <v/>
      </c>
      <c r="Y228" s="204" t="str">
        <f t="shared" si="218"/>
        <v/>
      </c>
      <c r="Z228" s="204" t="str">
        <f t="shared" si="219"/>
        <v/>
      </c>
      <c r="AA228" s="204" t="str">
        <f t="shared" si="220"/>
        <v/>
      </c>
      <c r="AB228" s="204" t="str">
        <f t="shared" si="221"/>
        <v/>
      </c>
      <c r="AC228" s="204" t="str">
        <f t="shared" si="222"/>
        <v/>
      </c>
      <c r="AD228" s="205" t="str">
        <f t="shared" si="223"/>
        <v/>
      </c>
      <c r="AE228" s="205" t="str">
        <f t="shared" si="224"/>
        <v/>
      </c>
      <c r="AF228" s="205" t="str">
        <f t="shared" si="225"/>
        <v/>
      </c>
      <c r="AG228" s="205" t="str">
        <f t="shared" si="226"/>
        <v/>
      </c>
      <c r="AH228" s="206" t="str">
        <f t="shared" si="227"/>
        <v/>
      </c>
      <c r="AI228" s="207" t="str">
        <f t="shared" si="228"/>
        <v/>
      </c>
      <c r="AJ228" s="207" t="str">
        <f t="shared" si="229"/>
        <v/>
      </c>
      <c r="AK228" s="207" t="str">
        <f t="shared" si="230"/>
        <v/>
      </c>
      <c r="AL228" s="207" t="str">
        <f t="shared" si="231"/>
        <v/>
      </c>
      <c r="AM228" s="207" t="str">
        <f t="shared" si="232"/>
        <v/>
      </c>
      <c r="AN228" s="207" t="str">
        <f t="shared" si="233"/>
        <v/>
      </c>
      <c r="AO228" s="207" t="str">
        <f t="shared" si="234"/>
        <v/>
      </c>
      <c r="AP228" s="207" t="str">
        <f t="shared" si="235"/>
        <v/>
      </c>
      <c r="AQ228" s="207" t="str">
        <f t="shared" si="236"/>
        <v/>
      </c>
      <c r="AR228" s="207" t="str">
        <f t="shared" si="237"/>
        <v/>
      </c>
      <c r="AS228" s="207" t="str">
        <f t="shared" si="238"/>
        <v/>
      </c>
      <c r="AT228" s="207" t="str">
        <f t="shared" si="239"/>
        <v/>
      </c>
      <c r="AU228" s="207" t="str">
        <f t="shared" si="240"/>
        <v/>
      </c>
      <c r="AV228" s="207" t="str">
        <f t="shared" si="241"/>
        <v/>
      </c>
      <c r="AW228" s="207" t="str">
        <f t="shared" si="242"/>
        <v/>
      </c>
      <c r="AY228" s="160"/>
      <c r="AZ228" s="160"/>
      <c r="BA228" s="160"/>
      <c r="BB228" s="160"/>
      <c r="BC228" s="160"/>
      <c r="BD228" s="160"/>
      <c r="BE228" s="160"/>
      <c r="BF228" s="160"/>
      <c r="BG228" s="160"/>
      <c r="BH228" s="160"/>
      <c r="BI228" s="160"/>
      <c r="BJ228" s="160"/>
      <c r="BK228" s="160"/>
      <c r="BL228" s="160"/>
      <c r="BM228" s="160"/>
    </row>
    <row r="229" spans="1:65" s="43" customFormat="1" hidden="1" outlineLevel="1" x14ac:dyDescent="0.2">
      <c r="A229" s="194"/>
      <c r="B229" s="4"/>
      <c r="C229" s="3"/>
      <c r="D229" s="89">
        <f t="shared" si="208"/>
        <v>0</v>
      </c>
      <c r="E229" s="195"/>
      <c r="F229" s="195"/>
      <c r="G229" s="196"/>
      <c r="H229" s="197"/>
      <c r="I229" s="198"/>
      <c r="J229" s="197"/>
      <c r="K229" s="198"/>
      <c r="L229" s="199"/>
      <c r="M229" s="200"/>
      <c r="N229" s="197"/>
      <c r="O229" s="201"/>
      <c r="P229" s="202">
        <f t="shared" si="209"/>
        <v>0</v>
      </c>
      <c r="Q229" s="195">
        <f t="shared" si="210"/>
        <v>0</v>
      </c>
      <c r="R229" s="195">
        <f t="shared" si="211"/>
        <v>0</v>
      </c>
      <c r="S229" s="203" t="str">
        <f t="shared" si="212"/>
        <v>-</v>
      </c>
      <c r="T229" s="204" t="str">
        <f t="shared" si="213"/>
        <v/>
      </c>
      <c r="U229" s="204" t="str">
        <f t="shared" si="214"/>
        <v/>
      </c>
      <c r="V229" s="204" t="str">
        <f t="shared" si="215"/>
        <v/>
      </c>
      <c r="W229" s="204" t="str">
        <f t="shared" si="216"/>
        <v/>
      </c>
      <c r="X229" s="204" t="str">
        <f t="shared" si="217"/>
        <v/>
      </c>
      <c r="Y229" s="204" t="str">
        <f t="shared" si="218"/>
        <v/>
      </c>
      <c r="Z229" s="204" t="str">
        <f t="shared" si="219"/>
        <v/>
      </c>
      <c r="AA229" s="204" t="str">
        <f t="shared" si="220"/>
        <v/>
      </c>
      <c r="AB229" s="204" t="str">
        <f t="shared" si="221"/>
        <v/>
      </c>
      <c r="AC229" s="204" t="str">
        <f t="shared" si="222"/>
        <v/>
      </c>
      <c r="AD229" s="205" t="str">
        <f t="shared" si="223"/>
        <v/>
      </c>
      <c r="AE229" s="205" t="str">
        <f t="shared" si="224"/>
        <v/>
      </c>
      <c r="AF229" s="205" t="str">
        <f t="shared" si="225"/>
        <v/>
      </c>
      <c r="AG229" s="205" t="str">
        <f t="shared" si="226"/>
        <v/>
      </c>
      <c r="AH229" s="206" t="str">
        <f t="shared" si="227"/>
        <v/>
      </c>
      <c r="AI229" s="207" t="str">
        <f t="shared" si="228"/>
        <v/>
      </c>
      <c r="AJ229" s="207" t="str">
        <f t="shared" si="229"/>
        <v/>
      </c>
      <c r="AK229" s="207" t="str">
        <f t="shared" si="230"/>
        <v/>
      </c>
      <c r="AL229" s="207" t="str">
        <f t="shared" si="231"/>
        <v/>
      </c>
      <c r="AM229" s="207" t="str">
        <f t="shared" si="232"/>
        <v/>
      </c>
      <c r="AN229" s="207" t="str">
        <f t="shared" si="233"/>
        <v/>
      </c>
      <c r="AO229" s="207" t="str">
        <f t="shared" si="234"/>
        <v/>
      </c>
      <c r="AP229" s="207" t="str">
        <f t="shared" si="235"/>
        <v/>
      </c>
      <c r="AQ229" s="207" t="str">
        <f t="shared" si="236"/>
        <v/>
      </c>
      <c r="AR229" s="207" t="str">
        <f t="shared" si="237"/>
        <v/>
      </c>
      <c r="AS229" s="207" t="str">
        <f t="shared" si="238"/>
        <v/>
      </c>
      <c r="AT229" s="207" t="str">
        <f t="shared" si="239"/>
        <v/>
      </c>
      <c r="AU229" s="207" t="str">
        <f t="shared" si="240"/>
        <v/>
      </c>
      <c r="AV229" s="207" t="str">
        <f t="shared" si="241"/>
        <v/>
      </c>
      <c r="AW229" s="207" t="str">
        <f t="shared" si="242"/>
        <v/>
      </c>
      <c r="AY229" s="160"/>
      <c r="AZ229" s="160"/>
      <c r="BA229" s="160"/>
      <c r="BB229" s="160"/>
      <c r="BC229" s="160"/>
      <c r="BD229" s="160"/>
      <c r="BE229" s="160"/>
      <c r="BF229" s="160"/>
      <c r="BG229" s="160"/>
      <c r="BH229" s="160"/>
      <c r="BI229" s="160"/>
      <c r="BJ229" s="160"/>
      <c r="BK229" s="160"/>
      <c r="BL229" s="160"/>
      <c r="BM229" s="160"/>
    </row>
    <row r="230" spans="1:65" s="43" customFormat="1" hidden="1" outlineLevel="1" x14ac:dyDescent="0.2">
      <c r="A230" s="194"/>
      <c r="B230" s="4"/>
      <c r="C230" s="3"/>
      <c r="D230" s="89">
        <f t="shared" si="208"/>
        <v>0</v>
      </c>
      <c r="E230" s="195"/>
      <c r="F230" s="195"/>
      <c r="G230" s="196"/>
      <c r="H230" s="197"/>
      <c r="I230" s="198"/>
      <c r="J230" s="197"/>
      <c r="K230" s="198"/>
      <c r="L230" s="199"/>
      <c r="M230" s="200"/>
      <c r="N230" s="197"/>
      <c r="O230" s="201"/>
      <c r="P230" s="202">
        <f t="shared" si="209"/>
        <v>0</v>
      </c>
      <c r="Q230" s="195">
        <f t="shared" si="210"/>
        <v>0</v>
      </c>
      <c r="R230" s="195">
        <f t="shared" si="211"/>
        <v>0</v>
      </c>
      <c r="S230" s="203" t="str">
        <f t="shared" si="212"/>
        <v>-</v>
      </c>
      <c r="T230" s="204" t="str">
        <f t="shared" si="213"/>
        <v/>
      </c>
      <c r="U230" s="204" t="str">
        <f t="shared" si="214"/>
        <v/>
      </c>
      <c r="V230" s="204" t="str">
        <f t="shared" si="215"/>
        <v/>
      </c>
      <c r="W230" s="204" t="str">
        <f t="shared" si="216"/>
        <v/>
      </c>
      <c r="X230" s="204" t="str">
        <f t="shared" si="217"/>
        <v/>
      </c>
      <c r="Y230" s="204" t="str">
        <f t="shared" si="218"/>
        <v/>
      </c>
      <c r="Z230" s="204" t="str">
        <f t="shared" si="219"/>
        <v/>
      </c>
      <c r="AA230" s="204" t="str">
        <f t="shared" si="220"/>
        <v/>
      </c>
      <c r="AB230" s="204" t="str">
        <f t="shared" si="221"/>
        <v/>
      </c>
      <c r="AC230" s="204" t="str">
        <f t="shared" si="222"/>
        <v/>
      </c>
      <c r="AD230" s="205" t="str">
        <f t="shared" si="223"/>
        <v/>
      </c>
      <c r="AE230" s="205" t="str">
        <f t="shared" si="224"/>
        <v/>
      </c>
      <c r="AF230" s="205" t="str">
        <f t="shared" si="225"/>
        <v/>
      </c>
      <c r="AG230" s="205" t="str">
        <f t="shared" si="226"/>
        <v/>
      </c>
      <c r="AH230" s="206" t="str">
        <f t="shared" si="227"/>
        <v/>
      </c>
      <c r="AI230" s="207" t="str">
        <f t="shared" si="228"/>
        <v/>
      </c>
      <c r="AJ230" s="207" t="str">
        <f t="shared" si="229"/>
        <v/>
      </c>
      <c r="AK230" s="207" t="str">
        <f t="shared" si="230"/>
        <v/>
      </c>
      <c r="AL230" s="207" t="str">
        <f t="shared" si="231"/>
        <v/>
      </c>
      <c r="AM230" s="207" t="str">
        <f t="shared" si="232"/>
        <v/>
      </c>
      <c r="AN230" s="207" t="str">
        <f t="shared" si="233"/>
        <v/>
      </c>
      <c r="AO230" s="207" t="str">
        <f t="shared" si="234"/>
        <v/>
      </c>
      <c r="AP230" s="207" t="str">
        <f t="shared" si="235"/>
        <v/>
      </c>
      <c r="AQ230" s="207" t="str">
        <f t="shared" si="236"/>
        <v/>
      </c>
      <c r="AR230" s="207" t="str">
        <f t="shared" si="237"/>
        <v/>
      </c>
      <c r="AS230" s="207" t="str">
        <f t="shared" si="238"/>
        <v/>
      </c>
      <c r="AT230" s="207" t="str">
        <f t="shared" si="239"/>
        <v/>
      </c>
      <c r="AU230" s="207" t="str">
        <f t="shared" si="240"/>
        <v/>
      </c>
      <c r="AV230" s="207" t="str">
        <f t="shared" si="241"/>
        <v/>
      </c>
      <c r="AW230" s="207" t="str">
        <f t="shared" si="242"/>
        <v/>
      </c>
      <c r="AY230" s="160"/>
      <c r="AZ230" s="160"/>
      <c r="BA230" s="160"/>
      <c r="BB230" s="160"/>
      <c r="BC230" s="160"/>
      <c r="BD230" s="160"/>
      <c r="BE230" s="160"/>
      <c r="BF230" s="160"/>
      <c r="BG230" s="160"/>
      <c r="BH230" s="160"/>
      <c r="BI230" s="160"/>
      <c r="BJ230" s="160"/>
      <c r="BK230" s="160"/>
      <c r="BL230" s="160"/>
      <c r="BM230" s="160"/>
    </row>
    <row r="231" spans="1:65" s="43" customFormat="1" hidden="1" outlineLevel="1" x14ac:dyDescent="0.2">
      <c r="A231" s="194"/>
      <c r="B231" s="4"/>
      <c r="C231" s="3"/>
      <c r="D231" s="89">
        <f t="shared" si="208"/>
        <v>0</v>
      </c>
      <c r="E231" s="195"/>
      <c r="F231" s="195"/>
      <c r="G231" s="196"/>
      <c r="H231" s="197"/>
      <c r="I231" s="198"/>
      <c r="J231" s="197"/>
      <c r="K231" s="198"/>
      <c r="L231" s="199"/>
      <c r="M231" s="200"/>
      <c r="N231" s="197"/>
      <c r="O231" s="201"/>
      <c r="P231" s="202">
        <f t="shared" si="209"/>
        <v>0</v>
      </c>
      <c r="Q231" s="195">
        <f t="shared" si="210"/>
        <v>0</v>
      </c>
      <c r="R231" s="195">
        <f t="shared" si="211"/>
        <v>0</v>
      </c>
      <c r="S231" s="203" t="str">
        <f t="shared" si="212"/>
        <v>-</v>
      </c>
      <c r="T231" s="204" t="str">
        <f t="shared" si="213"/>
        <v/>
      </c>
      <c r="U231" s="204" t="str">
        <f t="shared" si="214"/>
        <v/>
      </c>
      <c r="V231" s="204" t="str">
        <f t="shared" si="215"/>
        <v/>
      </c>
      <c r="W231" s="204" t="str">
        <f t="shared" si="216"/>
        <v/>
      </c>
      <c r="X231" s="204" t="str">
        <f t="shared" si="217"/>
        <v/>
      </c>
      <c r="Y231" s="204" t="str">
        <f t="shared" si="218"/>
        <v/>
      </c>
      <c r="Z231" s="204" t="str">
        <f t="shared" si="219"/>
        <v/>
      </c>
      <c r="AA231" s="204" t="str">
        <f t="shared" si="220"/>
        <v/>
      </c>
      <c r="AB231" s="204" t="str">
        <f t="shared" si="221"/>
        <v/>
      </c>
      <c r="AC231" s="204" t="str">
        <f t="shared" si="222"/>
        <v/>
      </c>
      <c r="AD231" s="205" t="str">
        <f t="shared" si="223"/>
        <v/>
      </c>
      <c r="AE231" s="205" t="str">
        <f t="shared" si="224"/>
        <v/>
      </c>
      <c r="AF231" s="205" t="str">
        <f t="shared" si="225"/>
        <v/>
      </c>
      <c r="AG231" s="205" t="str">
        <f t="shared" si="226"/>
        <v/>
      </c>
      <c r="AH231" s="206" t="str">
        <f t="shared" si="227"/>
        <v/>
      </c>
      <c r="AI231" s="207" t="str">
        <f t="shared" si="228"/>
        <v/>
      </c>
      <c r="AJ231" s="207" t="str">
        <f t="shared" si="229"/>
        <v/>
      </c>
      <c r="AK231" s="207" t="str">
        <f t="shared" si="230"/>
        <v/>
      </c>
      <c r="AL231" s="207" t="str">
        <f t="shared" si="231"/>
        <v/>
      </c>
      <c r="AM231" s="207" t="str">
        <f t="shared" si="232"/>
        <v/>
      </c>
      <c r="AN231" s="207" t="str">
        <f t="shared" si="233"/>
        <v/>
      </c>
      <c r="AO231" s="207" t="str">
        <f t="shared" si="234"/>
        <v/>
      </c>
      <c r="AP231" s="207" t="str">
        <f t="shared" si="235"/>
        <v/>
      </c>
      <c r="AQ231" s="207" t="str">
        <f t="shared" si="236"/>
        <v/>
      </c>
      <c r="AR231" s="207" t="str">
        <f t="shared" si="237"/>
        <v/>
      </c>
      <c r="AS231" s="207" t="str">
        <f t="shared" si="238"/>
        <v/>
      </c>
      <c r="AT231" s="207" t="str">
        <f t="shared" si="239"/>
        <v/>
      </c>
      <c r="AU231" s="207" t="str">
        <f t="shared" si="240"/>
        <v/>
      </c>
      <c r="AV231" s="207" t="str">
        <f t="shared" si="241"/>
        <v/>
      </c>
      <c r="AW231" s="207" t="str">
        <f t="shared" si="242"/>
        <v/>
      </c>
      <c r="AY231" s="160"/>
      <c r="AZ231" s="160"/>
      <c r="BA231" s="160"/>
      <c r="BB231" s="160"/>
      <c r="BC231" s="160"/>
      <c r="BD231" s="160"/>
      <c r="BE231" s="160"/>
      <c r="BF231" s="160"/>
      <c r="BG231" s="160"/>
      <c r="BH231" s="160"/>
      <c r="BI231" s="160"/>
      <c r="BJ231" s="160"/>
      <c r="BK231" s="160"/>
      <c r="BL231" s="160"/>
      <c r="BM231" s="160"/>
    </row>
    <row r="232" spans="1:65" s="43" customFormat="1" hidden="1" outlineLevel="1" x14ac:dyDescent="0.2">
      <c r="A232" s="194"/>
      <c r="B232" s="4"/>
      <c r="C232" s="3"/>
      <c r="D232" s="89">
        <f t="shared" si="208"/>
        <v>0</v>
      </c>
      <c r="E232" s="195"/>
      <c r="F232" s="195"/>
      <c r="G232" s="196"/>
      <c r="H232" s="197"/>
      <c r="I232" s="198"/>
      <c r="J232" s="197"/>
      <c r="K232" s="198"/>
      <c r="L232" s="199"/>
      <c r="M232" s="200"/>
      <c r="N232" s="197"/>
      <c r="O232" s="201"/>
      <c r="P232" s="202">
        <f t="shared" si="209"/>
        <v>0</v>
      </c>
      <c r="Q232" s="195">
        <f t="shared" si="210"/>
        <v>0</v>
      </c>
      <c r="R232" s="195">
        <f t="shared" si="211"/>
        <v>0</v>
      </c>
      <c r="S232" s="203" t="str">
        <f t="shared" si="212"/>
        <v>-</v>
      </c>
      <c r="T232" s="204" t="str">
        <f t="shared" si="213"/>
        <v/>
      </c>
      <c r="U232" s="204" t="str">
        <f t="shared" si="214"/>
        <v/>
      </c>
      <c r="V232" s="204" t="str">
        <f t="shared" si="215"/>
        <v/>
      </c>
      <c r="W232" s="204" t="str">
        <f t="shared" si="216"/>
        <v/>
      </c>
      <c r="X232" s="204" t="str">
        <f t="shared" si="217"/>
        <v/>
      </c>
      <c r="Y232" s="204" t="str">
        <f t="shared" si="218"/>
        <v/>
      </c>
      <c r="Z232" s="204" t="str">
        <f t="shared" si="219"/>
        <v/>
      </c>
      <c r="AA232" s="204" t="str">
        <f t="shared" si="220"/>
        <v/>
      </c>
      <c r="AB232" s="204" t="str">
        <f t="shared" si="221"/>
        <v/>
      </c>
      <c r="AC232" s="204" t="str">
        <f t="shared" si="222"/>
        <v/>
      </c>
      <c r="AD232" s="205" t="str">
        <f t="shared" si="223"/>
        <v/>
      </c>
      <c r="AE232" s="205" t="str">
        <f t="shared" si="224"/>
        <v/>
      </c>
      <c r="AF232" s="205" t="str">
        <f t="shared" si="225"/>
        <v/>
      </c>
      <c r="AG232" s="205" t="str">
        <f t="shared" si="226"/>
        <v/>
      </c>
      <c r="AH232" s="206" t="str">
        <f t="shared" si="227"/>
        <v/>
      </c>
      <c r="AI232" s="207" t="str">
        <f t="shared" si="228"/>
        <v/>
      </c>
      <c r="AJ232" s="207" t="str">
        <f t="shared" si="229"/>
        <v/>
      </c>
      <c r="AK232" s="207" t="str">
        <f t="shared" si="230"/>
        <v/>
      </c>
      <c r="AL232" s="207" t="str">
        <f t="shared" si="231"/>
        <v/>
      </c>
      <c r="AM232" s="207" t="str">
        <f t="shared" si="232"/>
        <v/>
      </c>
      <c r="AN232" s="207" t="str">
        <f t="shared" si="233"/>
        <v/>
      </c>
      <c r="AO232" s="207" t="str">
        <f t="shared" si="234"/>
        <v/>
      </c>
      <c r="AP232" s="207" t="str">
        <f t="shared" si="235"/>
        <v/>
      </c>
      <c r="AQ232" s="207" t="str">
        <f t="shared" si="236"/>
        <v/>
      </c>
      <c r="AR232" s="207" t="str">
        <f t="shared" si="237"/>
        <v/>
      </c>
      <c r="AS232" s="207" t="str">
        <f t="shared" si="238"/>
        <v/>
      </c>
      <c r="AT232" s="207" t="str">
        <f t="shared" si="239"/>
        <v/>
      </c>
      <c r="AU232" s="207" t="str">
        <f t="shared" si="240"/>
        <v/>
      </c>
      <c r="AV232" s="207" t="str">
        <f t="shared" si="241"/>
        <v/>
      </c>
      <c r="AW232" s="207" t="str">
        <f t="shared" si="242"/>
        <v/>
      </c>
      <c r="AY232" s="160"/>
      <c r="AZ232" s="160"/>
      <c r="BA232" s="160"/>
      <c r="BB232" s="160"/>
      <c r="BC232" s="160"/>
      <c r="BD232" s="160"/>
      <c r="BE232" s="160"/>
      <c r="BF232" s="160"/>
      <c r="BG232" s="160"/>
      <c r="BH232" s="160"/>
      <c r="BI232" s="160"/>
      <c r="BJ232" s="160"/>
      <c r="BK232" s="160"/>
      <c r="BL232" s="160"/>
      <c r="BM232" s="160"/>
    </row>
    <row r="233" spans="1:65" s="43" customFormat="1" hidden="1" outlineLevel="1" x14ac:dyDescent="0.2">
      <c r="A233" s="194"/>
      <c r="B233" s="4"/>
      <c r="C233" s="3"/>
      <c r="D233" s="89">
        <f t="shared" si="208"/>
        <v>0</v>
      </c>
      <c r="E233" s="195"/>
      <c r="F233" s="195"/>
      <c r="G233" s="196"/>
      <c r="H233" s="197"/>
      <c r="I233" s="198"/>
      <c r="J233" s="197"/>
      <c r="K233" s="198"/>
      <c r="L233" s="199"/>
      <c r="M233" s="200"/>
      <c r="N233" s="197"/>
      <c r="O233" s="201"/>
      <c r="P233" s="202">
        <f t="shared" si="209"/>
        <v>0</v>
      </c>
      <c r="Q233" s="195">
        <f t="shared" si="210"/>
        <v>0</v>
      </c>
      <c r="R233" s="195">
        <f t="shared" si="211"/>
        <v>0</v>
      </c>
      <c r="S233" s="203" t="str">
        <f t="shared" si="212"/>
        <v>-</v>
      </c>
      <c r="T233" s="204" t="str">
        <f t="shared" si="213"/>
        <v/>
      </c>
      <c r="U233" s="204" t="str">
        <f t="shared" si="214"/>
        <v/>
      </c>
      <c r="V233" s="204" t="str">
        <f t="shared" si="215"/>
        <v/>
      </c>
      <c r="W233" s="204" t="str">
        <f t="shared" si="216"/>
        <v/>
      </c>
      <c r="X233" s="204" t="str">
        <f t="shared" si="217"/>
        <v/>
      </c>
      <c r="Y233" s="204" t="str">
        <f t="shared" si="218"/>
        <v/>
      </c>
      <c r="Z233" s="204" t="str">
        <f t="shared" si="219"/>
        <v/>
      </c>
      <c r="AA233" s="204" t="str">
        <f t="shared" si="220"/>
        <v/>
      </c>
      <c r="AB233" s="204" t="str">
        <f t="shared" si="221"/>
        <v/>
      </c>
      <c r="AC233" s="204" t="str">
        <f t="shared" si="222"/>
        <v/>
      </c>
      <c r="AD233" s="205" t="str">
        <f t="shared" si="223"/>
        <v/>
      </c>
      <c r="AE233" s="205" t="str">
        <f t="shared" si="224"/>
        <v/>
      </c>
      <c r="AF233" s="205" t="str">
        <f t="shared" si="225"/>
        <v/>
      </c>
      <c r="AG233" s="205" t="str">
        <f t="shared" si="226"/>
        <v/>
      </c>
      <c r="AH233" s="206" t="str">
        <f t="shared" si="227"/>
        <v/>
      </c>
      <c r="AI233" s="207" t="str">
        <f t="shared" si="228"/>
        <v/>
      </c>
      <c r="AJ233" s="207" t="str">
        <f t="shared" si="229"/>
        <v/>
      </c>
      <c r="AK233" s="207" t="str">
        <f t="shared" si="230"/>
        <v/>
      </c>
      <c r="AL233" s="207" t="str">
        <f t="shared" si="231"/>
        <v/>
      </c>
      <c r="AM233" s="207" t="str">
        <f t="shared" si="232"/>
        <v/>
      </c>
      <c r="AN233" s="207" t="str">
        <f t="shared" si="233"/>
        <v/>
      </c>
      <c r="AO233" s="207" t="str">
        <f t="shared" si="234"/>
        <v/>
      </c>
      <c r="AP233" s="207" t="str">
        <f t="shared" si="235"/>
        <v/>
      </c>
      <c r="AQ233" s="207" t="str">
        <f t="shared" si="236"/>
        <v/>
      </c>
      <c r="AR233" s="207" t="str">
        <f t="shared" si="237"/>
        <v/>
      </c>
      <c r="AS233" s="207" t="str">
        <f t="shared" si="238"/>
        <v/>
      </c>
      <c r="AT233" s="207" t="str">
        <f t="shared" si="239"/>
        <v/>
      </c>
      <c r="AU233" s="207" t="str">
        <f t="shared" si="240"/>
        <v/>
      </c>
      <c r="AV233" s="207" t="str">
        <f t="shared" si="241"/>
        <v/>
      </c>
      <c r="AW233" s="207" t="str">
        <f t="shared" si="242"/>
        <v/>
      </c>
      <c r="AY233" s="160"/>
      <c r="AZ233" s="160"/>
      <c r="BA233" s="160"/>
      <c r="BB233" s="160"/>
      <c r="BC233" s="160"/>
      <c r="BD233" s="160"/>
      <c r="BE233" s="160"/>
      <c r="BF233" s="160"/>
      <c r="BG233" s="160"/>
      <c r="BH233" s="160"/>
      <c r="BI233" s="160"/>
      <c r="BJ233" s="160"/>
      <c r="BK233" s="160"/>
      <c r="BL233" s="160"/>
      <c r="BM233" s="160"/>
    </row>
    <row r="234" spans="1:65" s="43" customFormat="1" hidden="1" outlineLevel="1" x14ac:dyDescent="0.2">
      <c r="A234" s="194"/>
      <c r="B234" s="4"/>
      <c r="C234" s="3"/>
      <c r="D234" s="89">
        <f t="shared" si="208"/>
        <v>0</v>
      </c>
      <c r="E234" s="195"/>
      <c r="F234" s="195"/>
      <c r="G234" s="196"/>
      <c r="H234" s="197"/>
      <c r="I234" s="198"/>
      <c r="J234" s="197"/>
      <c r="K234" s="198"/>
      <c r="L234" s="199"/>
      <c r="M234" s="200"/>
      <c r="N234" s="197"/>
      <c r="O234" s="201"/>
      <c r="P234" s="202">
        <f t="shared" si="209"/>
        <v>0</v>
      </c>
      <c r="Q234" s="195">
        <f t="shared" si="210"/>
        <v>0</v>
      </c>
      <c r="R234" s="195">
        <f t="shared" si="211"/>
        <v>0</v>
      </c>
      <c r="S234" s="203" t="str">
        <f t="shared" si="212"/>
        <v>-</v>
      </c>
      <c r="T234" s="204" t="str">
        <f t="shared" si="213"/>
        <v/>
      </c>
      <c r="U234" s="204" t="str">
        <f t="shared" si="214"/>
        <v/>
      </c>
      <c r="V234" s="204" t="str">
        <f t="shared" si="215"/>
        <v/>
      </c>
      <c r="W234" s="204" t="str">
        <f t="shared" si="216"/>
        <v/>
      </c>
      <c r="X234" s="204" t="str">
        <f t="shared" si="217"/>
        <v/>
      </c>
      <c r="Y234" s="204" t="str">
        <f t="shared" si="218"/>
        <v/>
      </c>
      <c r="Z234" s="204" t="str">
        <f t="shared" si="219"/>
        <v/>
      </c>
      <c r="AA234" s="204" t="str">
        <f t="shared" si="220"/>
        <v/>
      </c>
      <c r="AB234" s="204" t="str">
        <f t="shared" si="221"/>
        <v/>
      </c>
      <c r="AC234" s="204" t="str">
        <f t="shared" si="222"/>
        <v/>
      </c>
      <c r="AD234" s="205" t="str">
        <f t="shared" si="223"/>
        <v/>
      </c>
      <c r="AE234" s="205" t="str">
        <f t="shared" si="224"/>
        <v/>
      </c>
      <c r="AF234" s="205" t="str">
        <f t="shared" si="225"/>
        <v/>
      </c>
      <c r="AG234" s="205" t="str">
        <f t="shared" si="226"/>
        <v/>
      </c>
      <c r="AH234" s="206" t="str">
        <f t="shared" si="227"/>
        <v/>
      </c>
      <c r="AI234" s="207" t="str">
        <f t="shared" si="228"/>
        <v/>
      </c>
      <c r="AJ234" s="207" t="str">
        <f t="shared" si="229"/>
        <v/>
      </c>
      <c r="AK234" s="207" t="str">
        <f t="shared" si="230"/>
        <v/>
      </c>
      <c r="AL234" s="207" t="str">
        <f t="shared" si="231"/>
        <v/>
      </c>
      <c r="AM234" s="207" t="str">
        <f t="shared" si="232"/>
        <v/>
      </c>
      <c r="AN234" s="207" t="str">
        <f t="shared" si="233"/>
        <v/>
      </c>
      <c r="AO234" s="207" t="str">
        <f t="shared" si="234"/>
        <v/>
      </c>
      <c r="AP234" s="207" t="str">
        <f t="shared" si="235"/>
        <v/>
      </c>
      <c r="AQ234" s="207" t="str">
        <f t="shared" si="236"/>
        <v/>
      </c>
      <c r="AR234" s="207" t="str">
        <f t="shared" si="237"/>
        <v/>
      </c>
      <c r="AS234" s="207" t="str">
        <f t="shared" si="238"/>
        <v/>
      </c>
      <c r="AT234" s="207" t="str">
        <f t="shared" si="239"/>
        <v/>
      </c>
      <c r="AU234" s="207" t="str">
        <f t="shared" si="240"/>
        <v/>
      </c>
      <c r="AV234" s="207" t="str">
        <f t="shared" si="241"/>
        <v/>
      </c>
      <c r="AW234" s="207" t="str">
        <f t="shared" si="242"/>
        <v/>
      </c>
      <c r="AY234" s="160"/>
      <c r="AZ234" s="160"/>
      <c r="BA234" s="160"/>
      <c r="BB234" s="160"/>
      <c r="BC234" s="160"/>
      <c r="BD234" s="160"/>
      <c r="BE234" s="160"/>
      <c r="BF234" s="160"/>
      <c r="BG234" s="160"/>
      <c r="BH234" s="160"/>
      <c r="BI234" s="160"/>
      <c r="BJ234" s="160"/>
      <c r="BK234" s="160"/>
      <c r="BL234" s="160"/>
      <c r="BM234" s="160"/>
    </row>
    <row r="235" spans="1:65" s="43" customFormat="1" hidden="1" outlineLevel="1" x14ac:dyDescent="0.2">
      <c r="A235" s="194"/>
      <c r="B235" s="4"/>
      <c r="C235" s="3"/>
      <c r="D235" s="89">
        <f t="shared" si="208"/>
        <v>0</v>
      </c>
      <c r="E235" s="195"/>
      <c r="F235" s="195"/>
      <c r="G235" s="196"/>
      <c r="H235" s="197"/>
      <c r="I235" s="198"/>
      <c r="J235" s="197"/>
      <c r="K235" s="198"/>
      <c r="L235" s="199"/>
      <c r="M235" s="200"/>
      <c r="N235" s="197"/>
      <c r="O235" s="201"/>
      <c r="P235" s="202">
        <f t="shared" si="209"/>
        <v>0</v>
      </c>
      <c r="Q235" s="195">
        <f t="shared" si="210"/>
        <v>0</v>
      </c>
      <c r="R235" s="195">
        <f t="shared" si="211"/>
        <v>0</v>
      </c>
      <c r="S235" s="203" t="str">
        <f t="shared" si="212"/>
        <v>-</v>
      </c>
      <c r="T235" s="204" t="str">
        <f t="shared" si="213"/>
        <v/>
      </c>
      <c r="U235" s="204" t="str">
        <f t="shared" si="214"/>
        <v/>
      </c>
      <c r="V235" s="204" t="str">
        <f t="shared" si="215"/>
        <v/>
      </c>
      <c r="W235" s="204" t="str">
        <f t="shared" si="216"/>
        <v/>
      </c>
      <c r="X235" s="204" t="str">
        <f t="shared" si="217"/>
        <v/>
      </c>
      <c r="Y235" s="204" t="str">
        <f t="shared" si="218"/>
        <v/>
      </c>
      <c r="Z235" s="204" t="str">
        <f t="shared" si="219"/>
        <v/>
      </c>
      <c r="AA235" s="204" t="str">
        <f t="shared" si="220"/>
        <v/>
      </c>
      <c r="AB235" s="204" t="str">
        <f t="shared" si="221"/>
        <v/>
      </c>
      <c r="AC235" s="204" t="str">
        <f t="shared" si="222"/>
        <v/>
      </c>
      <c r="AD235" s="205" t="str">
        <f t="shared" si="223"/>
        <v/>
      </c>
      <c r="AE235" s="205" t="str">
        <f t="shared" si="224"/>
        <v/>
      </c>
      <c r="AF235" s="205" t="str">
        <f t="shared" si="225"/>
        <v/>
      </c>
      <c r="AG235" s="205" t="str">
        <f t="shared" si="226"/>
        <v/>
      </c>
      <c r="AH235" s="206" t="str">
        <f t="shared" si="227"/>
        <v/>
      </c>
      <c r="AI235" s="207" t="str">
        <f t="shared" si="228"/>
        <v/>
      </c>
      <c r="AJ235" s="207" t="str">
        <f t="shared" si="229"/>
        <v/>
      </c>
      <c r="AK235" s="207" t="str">
        <f t="shared" si="230"/>
        <v/>
      </c>
      <c r="AL235" s="207" t="str">
        <f t="shared" si="231"/>
        <v/>
      </c>
      <c r="AM235" s="207" t="str">
        <f t="shared" si="232"/>
        <v/>
      </c>
      <c r="AN235" s="207" t="str">
        <f t="shared" si="233"/>
        <v/>
      </c>
      <c r="AO235" s="207" t="str">
        <f t="shared" si="234"/>
        <v/>
      </c>
      <c r="AP235" s="207" t="str">
        <f t="shared" si="235"/>
        <v/>
      </c>
      <c r="AQ235" s="207" t="str">
        <f t="shared" si="236"/>
        <v/>
      </c>
      <c r="AR235" s="207" t="str">
        <f t="shared" si="237"/>
        <v/>
      </c>
      <c r="AS235" s="207" t="str">
        <f t="shared" si="238"/>
        <v/>
      </c>
      <c r="AT235" s="207" t="str">
        <f t="shared" si="239"/>
        <v/>
      </c>
      <c r="AU235" s="207" t="str">
        <f t="shared" si="240"/>
        <v/>
      </c>
      <c r="AV235" s="207" t="str">
        <f t="shared" si="241"/>
        <v/>
      </c>
      <c r="AW235" s="207" t="str">
        <f t="shared" si="242"/>
        <v/>
      </c>
      <c r="AY235" s="160"/>
      <c r="AZ235" s="160"/>
      <c r="BA235" s="160"/>
      <c r="BB235" s="160"/>
      <c r="BC235" s="160"/>
      <c r="BD235" s="160"/>
      <c r="BE235" s="160"/>
      <c r="BF235" s="160"/>
      <c r="BG235" s="160"/>
      <c r="BH235" s="160"/>
      <c r="BI235" s="160"/>
      <c r="BJ235" s="160"/>
      <c r="BK235" s="160"/>
      <c r="BL235" s="160"/>
      <c r="BM235" s="160"/>
    </row>
    <row r="236" spans="1:65" s="43" customFormat="1" hidden="1" outlineLevel="1" x14ac:dyDescent="0.2">
      <c r="A236" s="194"/>
      <c r="B236" s="4"/>
      <c r="C236" s="3"/>
      <c r="D236" s="89">
        <f t="shared" si="208"/>
        <v>0</v>
      </c>
      <c r="E236" s="195"/>
      <c r="F236" s="195"/>
      <c r="G236" s="196"/>
      <c r="H236" s="197"/>
      <c r="I236" s="198"/>
      <c r="J236" s="197"/>
      <c r="K236" s="198"/>
      <c r="L236" s="199"/>
      <c r="M236" s="200"/>
      <c r="N236" s="197"/>
      <c r="O236" s="201"/>
      <c r="P236" s="202">
        <f t="shared" si="209"/>
        <v>0</v>
      </c>
      <c r="Q236" s="195">
        <f t="shared" si="210"/>
        <v>0</v>
      </c>
      <c r="R236" s="195">
        <f t="shared" si="211"/>
        <v>0</v>
      </c>
      <c r="S236" s="203" t="str">
        <f t="shared" si="212"/>
        <v>-</v>
      </c>
      <c r="T236" s="204" t="str">
        <f t="shared" si="213"/>
        <v/>
      </c>
      <c r="U236" s="204" t="str">
        <f t="shared" si="214"/>
        <v/>
      </c>
      <c r="V236" s="204" t="str">
        <f t="shared" si="215"/>
        <v/>
      </c>
      <c r="W236" s="204" t="str">
        <f t="shared" si="216"/>
        <v/>
      </c>
      <c r="X236" s="204" t="str">
        <f t="shared" si="217"/>
        <v/>
      </c>
      <c r="Y236" s="204" t="str">
        <f t="shared" si="218"/>
        <v/>
      </c>
      <c r="Z236" s="204" t="str">
        <f t="shared" si="219"/>
        <v/>
      </c>
      <c r="AA236" s="204" t="str">
        <f t="shared" si="220"/>
        <v/>
      </c>
      <c r="AB236" s="204" t="str">
        <f t="shared" si="221"/>
        <v/>
      </c>
      <c r="AC236" s="204" t="str">
        <f t="shared" si="222"/>
        <v/>
      </c>
      <c r="AD236" s="205" t="str">
        <f t="shared" si="223"/>
        <v/>
      </c>
      <c r="AE236" s="205" t="str">
        <f t="shared" si="224"/>
        <v/>
      </c>
      <c r="AF236" s="205" t="str">
        <f t="shared" si="225"/>
        <v/>
      </c>
      <c r="AG236" s="205" t="str">
        <f t="shared" si="226"/>
        <v/>
      </c>
      <c r="AH236" s="206" t="str">
        <f t="shared" si="227"/>
        <v/>
      </c>
      <c r="AI236" s="207" t="str">
        <f t="shared" si="228"/>
        <v/>
      </c>
      <c r="AJ236" s="207" t="str">
        <f t="shared" si="229"/>
        <v/>
      </c>
      <c r="AK236" s="207" t="str">
        <f t="shared" si="230"/>
        <v/>
      </c>
      <c r="AL236" s="207" t="str">
        <f t="shared" si="231"/>
        <v/>
      </c>
      <c r="AM236" s="207" t="str">
        <f t="shared" si="232"/>
        <v/>
      </c>
      <c r="AN236" s="207" t="str">
        <f t="shared" si="233"/>
        <v/>
      </c>
      <c r="AO236" s="207" t="str">
        <f t="shared" si="234"/>
        <v/>
      </c>
      <c r="AP236" s="207" t="str">
        <f t="shared" si="235"/>
        <v/>
      </c>
      <c r="AQ236" s="207" t="str">
        <f t="shared" si="236"/>
        <v/>
      </c>
      <c r="AR236" s="207" t="str">
        <f t="shared" si="237"/>
        <v/>
      </c>
      <c r="AS236" s="207" t="str">
        <f t="shared" si="238"/>
        <v/>
      </c>
      <c r="AT236" s="207" t="str">
        <f t="shared" si="239"/>
        <v/>
      </c>
      <c r="AU236" s="207" t="str">
        <f t="shared" si="240"/>
        <v/>
      </c>
      <c r="AV236" s="207" t="str">
        <f t="shared" si="241"/>
        <v/>
      </c>
      <c r="AW236" s="207" t="str">
        <f t="shared" si="242"/>
        <v/>
      </c>
      <c r="AY236" s="160"/>
      <c r="AZ236" s="160"/>
      <c r="BA236" s="160"/>
      <c r="BB236" s="160"/>
      <c r="BC236" s="160"/>
      <c r="BD236" s="160"/>
      <c r="BE236" s="160"/>
      <c r="BF236" s="160"/>
      <c r="BG236" s="160"/>
      <c r="BH236" s="160"/>
      <c r="BI236" s="160"/>
      <c r="BJ236" s="160"/>
      <c r="BK236" s="160"/>
      <c r="BL236" s="160"/>
      <c r="BM236" s="160"/>
    </row>
    <row r="237" spans="1:65" s="43" customFormat="1" hidden="1" outlineLevel="1" x14ac:dyDescent="0.2">
      <c r="A237" s="194"/>
      <c r="B237" s="4"/>
      <c r="C237" s="3"/>
      <c r="D237" s="89">
        <f t="shared" si="208"/>
        <v>0</v>
      </c>
      <c r="E237" s="195"/>
      <c r="F237" s="195"/>
      <c r="G237" s="196"/>
      <c r="H237" s="197"/>
      <c r="I237" s="198"/>
      <c r="J237" s="197"/>
      <c r="K237" s="198"/>
      <c r="L237" s="199"/>
      <c r="M237" s="200"/>
      <c r="N237" s="197"/>
      <c r="O237" s="201"/>
      <c r="P237" s="202">
        <f t="shared" si="209"/>
        <v>0</v>
      </c>
      <c r="Q237" s="195">
        <f t="shared" si="210"/>
        <v>0</v>
      </c>
      <c r="R237" s="195">
        <f t="shared" si="211"/>
        <v>0</v>
      </c>
      <c r="S237" s="203" t="str">
        <f t="shared" si="212"/>
        <v>-</v>
      </c>
      <c r="T237" s="204" t="str">
        <f t="shared" si="213"/>
        <v/>
      </c>
      <c r="U237" s="204" t="str">
        <f t="shared" si="214"/>
        <v/>
      </c>
      <c r="V237" s="204" t="str">
        <f t="shared" si="215"/>
        <v/>
      </c>
      <c r="W237" s="204" t="str">
        <f t="shared" si="216"/>
        <v/>
      </c>
      <c r="X237" s="204" t="str">
        <f t="shared" si="217"/>
        <v/>
      </c>
      <c r="Y237" s="204" t="str">
        <f t="shared" si="218"/>
        <v/>
      </c>
      <c r="Z237" s="204" t="str">
        <f t="shared" si="219"/>
        <v/>
      </c>
      <c r="AA237" s="204" t="str">
        <f t="shared" si="220"/>
        <v/>
      </c>
      <c r="AB237" s="204" t="str">
        <f t="shared" si="221"/>
        <v/>
      </c>
      <c r="AC237" s="204" t="str">
        <f t="shared" si="222"/>
        <v/>
      </c>
      <c r="AD237" s="205" t="str">
        <f t="shared" si="223"/>
        <v/>
      </c>
      <c r="AE237" s="205" t="str">
        <f t="shared" si="224"/>
        <v/>
      </c>
      <c r="AF237" s="205" t="str">
        <f t="shared" si="225"/>
        <v/>
      </c>
      <c r="AG237" s="205" t="str">
        <f t="shared" si="226"/>
        <v/>
      </c>
      <c r="AH237" s="206" t="str">
        <f t="shared" si="227"/>
        <v/>
      </c>
      <c r="AI237" s="207" t="str">
        <f t="shared" si="228"/>
        <v/>
      </c>
      <c r="AJ237" s="207" t="str">
        <f t="shared" si="229"/>
        <v/>
      </c>
      <c r="AK237" s="207" t="str">
        <f t="shared" si="230"/>
        <v/>
      </c>
      <c r="AL237" s="207" t="str">
        <f t="shared" si="231"/>
        <v/>
      </c>
      <c r="AM237" s="207" t="str">
        <f t="shared" si="232"/>
        <v/>
      </c>
      <c r="AN237" s="207" t="str">
        <f t="shared" si="233"/>
        <v/>
      </c>
      <c r="AO237" s="207" t="str">
        <f t="shared" si="234"/>
        <v/>
      </c>
      <c r="AP237" s="207" t="str">
        <f t="shared" si="235"/>
        <v/>
      </c>
      <c r="AQ237" s="207" t="str">
        <f t="shared" si="236"/>
        <v/>
      </c>
      <c r="AR237" s="207" t="str">
        <f t="shared" si="237"/>
        <v/>
      </c>
      <c r="AS237" s="207" t="str">
        <f t="shared" si="238"/>
        <v/>
      </c>
      <c r="AT237" s="207" t="str">
        <f t="shared" si="239"/>
        <v/>
      </c>
      <c r="AU237" s="207" t="str">
        <f t="shared" si="240"/>
        <v/>
      </c>
      <c r="AV237" s="207" t="str">
        <f t="shared" si="241"/>
        <v/>
      </c>
      <c r="AW237" s="207" t="str">
        <f t="shared" si="242"/>
        <v/>
      </c>
      <c r="AY237" s="160"/>
      <c r="AZ237" s="160"/>
      <c r="BA237" s="160"/>
      <c r="BB237" s="160"/>
      <c r="BC237" s="160"/>
      <c r="BD237" s="160"/>
      <c r="BE237" s="160"/>
      <c r="BF237" s="160"/>
      <c r="BG237" s="160"/>
      <c r="BH237" s="160"/>
      <c r="BI237" s="160"/>
      <c r="BJ237" s="160"/>
      <c r="BK237" s="160"/>
      <c r="BL237" s="160"/>
      <c r="BM237" s="160"/>
    </row>
    <row r="238" spans="1:65" s="43" customFormat="1" hidden="1" outlineLevel="1" x14ac:dyDescent="0.2">
      <c r="A238" s="194"/>
      <c r="B238" s="4"/>
      <c r="C238" s="3"/>
      <c r="D238" s="89">
        <f t="shared" si="208"/>
        <v>0</v>
      </c>
      <c r="E238" s="195"/>
      <c r="F238" s="195"/>
      <c r="G238" s="196"/>
      <c r="H238" s="197"/>
      <c r="I238" s="198"/>
      <c r="J238" s="197"/>
      <c r="K238" s="198"/>
      <c r="L238" s="199"/>
      <c r="M238" s="200"/>
      <c r="N238" s="197"/>
      <c r="O238" s="201"/>
      <c r="P238" s="202">
        <f t="shared" si="209"/>
        <v>0</v>
      </c>
      <c r="Q238" s="195">
        <f t="shared" si="210"/>
        <v>0</v>
      </c>
      <c r="R238" s="195">
        <f t="shared" si="211"/>
        <v>0</v>
      </c>
      <c r="S238" s="203" t="str">
        <f t="shared" si="212"/>
        <v>-</v>
      </c>
      <c r="T238" s="204" t="str">
        <f t="shared" si="213"/>
        <v/>
      </c>
      <c r="U238" s="204" t="str">
        <f t="shared" si="214"/>
        <v/>
      </c>
      <c r="V238" s="204" t="str">
        <f t="shared" si="215"/>
        <v/>
      </c>
      <c r="W238" s="204" t="str">
        <f t="shared" si="216"/>
        <v/>
      </c>
      <c r="X238" s="204" t="str">
        <f t="shared" si="217"/>
        <v/>
      </c>
      <c r="Y238" s="204" t="str">
        <f t="shared" si="218"/>
        <v/>
      </c>
      <c r="Z238" s="204" t="str">
        <f t="shared" si="219"/>
        <v/>
      </c>
      <c r="AA238" s="204" t="str">
        <f t="shared" si="220"/>
        <v/>
      </c>
      <c r="AB238" s="204" t="str">
        <f t="shared" si="221"/>
        <v/>
      </c>
      <c r="AC238" s="204" t="str">
        <f t="shared" si="222"/>
        <v/>
      </c>
      <c r="AD238" s="205" t="str">
        <f t="shared" si="223"/>
        <v/>
      </c>
      <c r="AE238" s="205" t="str">
        <f t="shared" si="224"/>
        <v/>
      </c>
      <c r="AF238" s="205" t="str">
        <f t="shared" si="225"/>
        <v/>
      </c>
      <c r="AG238" s="205" t="str">
        <f t="shared" si="226"/>
        <v/>
      </c>
      <c r="AH238" s="206" t="str">
        <f t="shared" si="227"/>
        <v/>
      </c>
      <c r="AI238" s="207" t="str">
        <f t="shared" si="228"/>
        <v/>
      </c>
      <c r="AJ238" s="207" t="str">
        <f t="shared" si="229"/>
        <v/>
      </c>
      <c r="AK238" s="207" t="str">
        <f t="shared" si="230"/>
        <v/>
      </c>
      <c r="AL238" s="207" t="str">
        <f t="shared" si="231"/>
        <v/>
      </c>
      <c r="AM238" s="207" t="str">
        <f t="shared" si="232"/>
        <v/>
      </c>
      <c r="AN238" s="207" t="str">
        <f t="shared" si="233"/>
        <v/>
      </c>
      <c r="AO238" s="207" t="str">
        <f t="shared" si="234"/>
        <v/>
      </c>
      <c r="AP238" s="207" t="str">
        <f t="shared" si="235"/>
        <v/>
      </c>
      <c r="AQ238" s="207" t="str">
        <f t="shared" si="236"/>
        <v/>
      </c>
      <c r="AR238" s="207" t="str">
        <f t="shared" si="237"/>
        <v/>
      </c>
      <c r="AS238" s="207" t="str">
        <f t="shared" si="238"/>
        <v/>
      </c>
      <c r="AT238" s="207" t="str">
        <f t="shared" si="239"/>
        <v/>
      </c>
      <c r="AU238" s="207" t="str">
        <f t="shared" si="240"/>
        <v/>
      </c>
      <c r="AV238" s="207" t="str">
        <f t="shared" si="241"/>
        <v/>
      </c>
      <c r="AW238" s="207" t="str">
        <f t="shared" si="242"/>
        <v/>
      </c>
      <c r="AY238" s="160"/>
      <c r="AZ238" s="160"/>
      <c r="BA238" s="160"/>
      <c r="BB238" s="160"/>
      <c r="BC238" s="160"/>
      <c r="BD238" s="160"/>
      <c r="BE238" s="160"/>
      <c r="BF238" s="160"/>
      <c r="BG238" s="160"/>
      <c r="BH238" s="160"/>
      <c r="BI238" s="160"/>
      <c r="BJ238" s="160"/>
      <c r="BK238" s="160"/>
      <c r="BL238" s="160"/>
      <c r="BM238" s="160"/>
    </row>
    <row r="239" spans="1:65" s="43" customFormat="1" hidden="1" outlineLevel="1" x14ac:dyDescent="0.2">
      <c r="A239" s="194"/>
      <c r="B239" s="4"/>
      <c r="C239" s="3"/>
      <c r="D239" s="89">
        <f t="shared" si="208"/>
        <v>0</v>
      </c>
      <c r="E239" s="195"/>
      <c r="F239" s="195"/>
      <c r="G239" s="196"/>
      <c r="H239" s="197"/>
      <c r="I239" s="198"/>
      <c r="J239" s="197"/>
      <c r="K239" s="198"/>
      <c r="L239" s="199"/>
      <c r="M239" s="200"/>
      <c r="N239" s="197"/>
      <c r="O239" s="201"/>
      <c r="P239" s="202">
        <f t="shared" si="209"/>
        <v>0</v>
      </c>
      <c r="Q239" s="195">
        <f t="shared" si="210"/>
        <v>0</v>
      </c>
      <c r="R239" s="195">
        <f t="shared" si="211"/>
        <v>0</v>
      </c>
      <c r="S239" s="203" t="str">
        <f t="shared" si="212"/>
        <v>-</v>
      </c>
      <c r="T239" s="204" t="str">
        <f t="shared" si="213"/>
        <v/>
      </c>
      <c r="U239" s="204" t="str">
        <f t="shared" si="214"/>
        <v/>
      </c>
      <c r="V239" s="204" t="str">
        <f t="shared" si="215"/>
        <v/>
      </c>
      <c r="W239" s="204" t="str">
        <f t="shared" si="216"/>
        <v/>
      </c>
      <c r="X239" s="204" t="str">
        <f t="shared" si="217"/>
        <v/>
      </c>
      <c r="Y239" s="204" t="str">
        <f t="shared" si="218"/>
        <v/>
      </c>
      <c r="Z239" s="204" t="str">
        <f t="shared" si="219"/>
        <v/>
      </c>
      <c r="AA239" s="204" t="str">
        <f t="shared" si="220"/>
        <v/>
      </c>
      <c r="AB239" s="204" t="str">
        <f t="shared" si="221"/>
        <v/>
      </c>
      <c r="AC239" s="204" t="str">
        <f t="shared" si="222"/>
        <v/>
      </c>
      <c r="AD239" s="205" t="str">
        <f t="shared" si="223"/>
        <v/>
      </c>
      <c r="AE239" s="205" t="str">
        <f t="shared" si="224"/>
        <v/>
      </c>
      <c r="AF239" s="205" t="str">
        <f t="shared" si="225"/>
        <v/>
      </c>
      <c r="AG239" s="205" t="str">
        <f t="shared" si="226"/>
        <v/>
      </c>
      <c r="AH239" s="206" t="str">
        <f t="shared" si="227"/>
        <v/>
      </c>
      <c r="AI239" s="207" t="str">
        <f t="shared" si="228"/>
        <v/>
      </c>
      <c r="AJ239" s="207" t="str">
        <f t="shared" si="229"/>
        <v/>
      </c>
      <c r="AK239" s="207" t="str">
        <f t="shared" si="230"/>
        <v/>
      </c>
      <c r="AL239" s="207" t="str">
        <f t="shared" si="231"/>
        <v/>
      </c>
      <c r="AM239" s="207" t="str">
        <f t="shared" si="232"/>
        <v/>
      </c>
      <c r="AN239" s="207" t="str">
        <f t="shared" si="233"/>
        <v/>
      </c>
      <c r="AO239" s="207" t="str">
        <f t="shared" si="234"/>
        <v/>
      </c>
      <c r="AP239" s="207" t="str">
        <f t="shared" si="235"/>
        <v/>
      </c>
      <c r="AQ239" s="207" t="str">
        <f t="shared" si="236"/>
        <v/>
      </c>
      <c r="AR239" s="207" t="str">
        <f t="shared" si="237"/>
        <v/>
      </c>
      <c r="AS239" s="207" t="str">
        <f t="shared" si="238"/>
        <v/>
      </c>
      <c r="AT239" s="207" t="str">
        <f t="shared" si="239"/>
        <v/>
      </c>
      <c r="AU239" s="207" t="str">
        <f t="shared" si="240"/>
        <v/>
      </c>
      <c r="AV239" s="207" t="str">
        <f t="shared" si="241"/>
        <v/>
      </c>
      <c r="AW239" s="207" t="str">
        <f t="shared" si="242"/>
        <v/>
      </c>
      <c r="AY239" s="160"/>
      <c r="AZ239" s="160"/>
      <c r="BA239" s="160"/>
      <c r="BB239" s="160"/>
      <c r="BC239" s="160"/>
      <c r="BD239" s="160"/>
      <c r="BE239" s="160"/>
      <c r="BF239" s="160"/>
      <c r="BG239" s="160"/>
      <c r="BH239" s="160"/>
      <c r="BI239" s="160"/>
      <c r="BJ239" s="160"/>
      <c r="BK239" s="160"/>
      <c r="BL239" s="160"/>
      <c r="BM239" s="160"/>
    </row>
    <row r="240" spans="1:65" s="43" customFormat="1" hidden="1" outlineLevel="1" x14ac:dyDescent="0.2">
      <c r="A240" s="194"/>
      <c r="B240" s="4"/>
      <c r="C240" s="3"/>
      <c r="D240" s="89">
        <f t="shared" si="208"/>
        <v>0</v>
      </c>
      <c r="E240" s="195"/>
      <c r="F240" s="195"/>
      <c r="G240" s="196"/>
      <c r="H240" s="197"/>
      <c r="I240" s="198"/>
      <c r="J240" s="197"/>
      <c r="K240" s="198"/>
      <c r="L240" s="199"/>
      <c r="M240" s="200"/>
      <c r="N240" s="197"/>
      <c r="O240" s="201"/>
      <c r="P240" s="202">
        <f t="shared" si="209"/>
        <v>0</v>
      </c>
      <c r="Q240" s="195">
        <f t="shared" si="210"/>
        <v>0</v>
      </c>
      <c r="R240" s="195">
        <f t="shared" si="211"/>
        <v>0</v>
      </c>
      <c r="S240" s="203" t="str">
        <f t="shared" si="212"/>
        <v>-</v>
      </c>
      <c r="T240" s="204" t="str">
        <f t="shared" si="213"/>
        <v/>
      </c>
      <c r="U240" s="204" t="str">
        <f t="shared" si="214"/>
        <v/>
      </c>
      <c r="V240" s="204" t="str">
        <f t="shared" si="215"/>
        <v/>
      </c>
      <c r="W240" s="204" t="str">
        <f t="shared" si="216"/>
        <v/>
      </c>
      <c r="X240" s="204" t="str">
        <f t="shared" si="217"/>
        <v/>
      </c>
      <c r="Y240" s="204" t="str">
        <f t="shared" si="218"/>
        <v/>
      </c>
      <c r="Z240" s="204" t="str">
        <f t="shared" si="219"/>
        <v/>
      </c>
      <c r="AA240" s="204" t="str">
        <f t="shared" si="220"/>
        <v/>
      </c>
      <c r="AB240" s="204" t="str">
        <f t="shared" si="221"/>
        <v/>
      </c>
      <c r="AC240" s="204" t="str">
        <f t="shared" si="222"/>
        <v/>
      </c>
      <c r="AD240" s="205" t="str">
        <f t="shared" si="223"/>
        <v/>
      </c>
      <c r="AE240" s="205" t="str">
        <f t="shared" si="224"/>
        <v/>
      </c>
      <c r="AF240" s="205" t="str">
        <f t="shared" si="225"/>
        <v/>
      </c>
      <c r="AG240" s="205" t="str">
        <f t="shared" si="226"/>
        <v/>
      </c>
      <c r="AH240" s="206" t="str">
        <f t="shared" si="227"/>
        <v/>
      </c>
      <c r="AI240" s="207" t="str">
        <f t="shared" si="228"/>
        <v/>
      </c>
      <c r="AJ240" s="207" t="str">
        <f t="shared" si="229"/>
        <v/>
      </c>
      <c r="AK240" s="207" t="str">
        <f t="shared" si="230"/>
        <v/>
      </c>
      <c r="AL240" s="207" t="str">
        <f t="shared" si="231"/>
        <v/>
      </c>
      <c r="AM240" s="207" t="str">
        <f t="shared" si="232"/>
        <v/>
      </c>
      <c r="AN240" s="207" t="str">
        <f t="shared" si="233"/>
        <v/>
      </c>
      <c r="AO240" s="207" t="str">
        <f t="shared" si="234"/>
        <v/>
      </c>
      <c r="AP240" s="207" t="str">
        <f t="shared" si="235"/>
        <v/>
      </c>
      <c r="AQ240" s="207" t="str">
        <f t="shared" si="236"/>
        <v/>
      </c>
      <c r="AR240" s="207" t="str">
        <f t="shared" si="237"/>
        <v/>
      </c>
      <c r="AS240" s="207" t="str">
        <f t="shared" si="238"/>
        <v/>
      </c>
      <c r="AT240" s="207" t="str">
        <f t="shared" si="239"/>
        <v/>
      </c>
      <c r="AU240" s="207" t="str">
        <f t="shared" si="240"/>
        <v/>
      </c>
      <c r="AV240" s="207" t="str">
        <f t="shared" si="241"/>
        <v/>
      </c>
      <c r="AW240" s="207" t="str">
        <f t="shared" si="242"/>
        <v/>
      </c>
      <c r="AY240" s="160"/>
      <c r="AZ240" s="160"/>
      <c r="BA240" s="160"/>
      <c r="BB240" s="160"/>
      <c r="BC240" s="160"/>
      <c r="BD240" s="160"/>
      <c r="BE240" s="160"/>
      <c r="BF240" s="160"/>
      <c r="BG240" s="160"/>
      <c r="BH240" s="160"/>
      <c r="BI240" s="160"/>
      <c r="BJ240" s="160"/>
      <c r="BK240" s="160"/>
      <c r="BL240" s="160"/>
      <c r="BM240" s="160"/>
    </row>
    <row r="241" spans="1:65" s="43" customFormat="1" hidden="1" outlineLevel="1" x14ac:dyDescent="0.2">
      <c r="A241" s="194"/>
      <c r="B241" s="4"/>
      <c r="C241" s="3"/>
      <c r="D241" s="89">
        <f t="shared" si="208"/>
        <v>0</v>
      </c>
      <c r="E241" s="195"/>
      <c r="F241" s="195"/>
      <c r="G241" s="196"/>
      <c r="H241" s="197"/>
      <c r="I241" s="198"/>
      <c r="J241" s="197"/>
      <c r="K241" s="198"/>
      <c r="L241" s="199"/>
      <c r="M241" s="200"/>
      <c r="N241" s="197"/>
      <c r="O241" s="201"/>
      <c r="P241" s="202">
        <f t="shared" si="209"/>
        <v>0</v>
      </c>
      <c r="Q241" s="195">
        <f t="shared" si="210"/>
        <v>0</v>
      </c>
      <c r="R241" s="195">
        <f t="shared" si="211"/>
        <v>0</v>
      </c>
      <c r="S241" s="203" t="str">
        <f t="shared" si="212"/>
        <v>-</v>
      </c>
      <c r="T241" s="204" t="str">
        <f t="shared" si="213"/>
        <v/>
      </c>
      <c r="U241" s="204" t="str">
        <f t="shared" si="214"/>
        <v/>
      </c>
      <c r="V241" s="204" t="str">
        <f t="shared" si="215"/>
        <v/>
      </c>
      <c r="W241" s="204" t="str">
        <f t="shared" si="216"/>
        <v/>
      </c>
      <c r="X241" s="204" t="str">
        <f t="shared" si="217"/>
        <v/>
      </c>
      <c r="Y241" s="204" t="str">
        <f t="shared" si="218"/>
        <v/>
      </c>
      <c r="Z241" s="204" t="str">
        <f t="shared" si="219"/>
        <v/>
      </c>
      <c r="AA241" s="204" t="str">
        <f t="shared" si="220"/>
        <v/>
      </c>
      <c r="AB241" s="204" t="str">
        <f t="shared" si="221"/>
        <v/>
      </c>
      <c r="AC241" s="204" t="str">
        <f t="shared" si="222"/>
        <v/>
      </c>
      <c r="AD241" s="205" t="str">
        <f t="shared" si="223"/>
        <v/>
      </c>
      <c r="AE241" s="205" t="str">
        <f t="shared" si="224"/>
        <v/>
      </c>
      <c r="AF241" s="205" t="str">
        <f t="shared" si="225"/>
        <v/>
      </c>
      <c r="AG241" s="205" t="str">
        <f t="shared" si="226"/>
        <v/>
      </c>
      <c r="AH241" s="206" t="str">
        <f t="shared" si="227"/>
        <v/>
      </c>
      <c r="AI241" s="207" t="str">
        <f t="shared" si="228"/>
        <v/>
      </c>
      <c r="AJ241" s="207" t="str">
        <f t="shared" si="229"/>
        <v/>
      </c>
      <c r="AK241" s="207" t="str">
        <f t="shared" si="230"/>
        <v/>
      </c>
      <c r="AL241" s="207" t="str">
        <f t="shared" si="231"/>
        <v/>
      </c>
      <c r="AM241" s="207" t="str">
        <f t="shared" si="232"/>
        <v/>
      </c>
      <c r="AN241" s="207" t="str">
        <f t="shared" si="233"/>
        <v/>
      </c>
      <c r="AO241" s="207" t="str">
        <f t="shared" si="234"/>
        <v/>
      </c>
      <c r="AP241" s="207" t="str">
        <f t="shared" si="235"/>
        <v/>
      </c>
      <c r="AQ241" s="207" t="str">
        <f t="shared" si="236"/>
        <v/>
      </c>
      <c r="AR241" s="207" t="str">
        <f t="shared" si="237"/>
        <v/>
      </c>
      <c r="AS241" s="207" t="str">
        <f t="shared" si="238"/>
        <v/>
      </c>
      <c r="AT241" s="207" t="str">
        <f t="shared" si="239"/>
        <v/>
      </c>
      <c r="AU241" s="207" t="str">
        <f t="shared" si="240"/>
        <v/>
      </c>
      <c r="AV241" s="207" t="str">
        <f t="shared" si="241"/>
        <v/>
      </c>
      <c r="AW241" s="207" t="str">
        <f t="shared" si="242"/>
        <v/>
      </c>
      <c r="AY241" s="160"/>
      <c r="AZ241" s="160"/>
      <c r="BA241" s="160"/>
      <c r="BB241" s="160"/>
      <c r="BC241" s="160"/>
      <c r="BD241" s="160"/>
      <c r="BE241" s="160"/>
      <c r="BF241" s="160"/>
      <c r="BG241" s="160"/>
      <c r="BH241" s="160"/>
      <c r="BI241" s="160"/>
      <c r="BJ241" s="160"/>
      <c r="BK241" s="160"/>
      <c r="BL241" s="160"/>
      <c r="BM241" s="160"/>
    </row>
    <row r="242" spans="1:65" s="43" customFormat="1" hidden="1" outlineLevel="1" x14ac:dyDescent="0.2">
      <c r="A242" s="194"/>
      <c r="B242" s="4"/>
      <c r="C242" s="3"/>
      <c r="D242" s="89">
        <f t="shared" si="208"/>
        <v>0</v>
      </c>
      <c r="E242" s="195"/>
      <c r="F242" s="195"/>
      <c r="G242" s="196"/>
      <c r="H242" s="197"/>
      <c r="I242" s="198"/>
      <c r="J242" s="197"/>
      <c r="K242" s="198"/>
      <c r="L242" s="199"/>
      <c r="M242" s="200"/>
      <c r="N242" s="197"/>
      <c r="O242" s="201"/>
      <c r="P242" s="202">
        <f t="shared" si="209"/>
        <v>0</v>
      </c>
      <c r="Q242" s="195">
        <f t="shared" si="210"/>
        <v>0</v>
      </c>
      <c r="R242" s="195">
        <f t="shared" si="211"/>
        <v>0</v>
      </c>
      <c r="S242" s="203" t="str">
        <f t="shared" si="212"/>
        <v>-</v>
      </c>
      <c r="T242" s="204" t="str">
        <f t="shared" si="213"/>
        <v/>
      </c>
      <c r="U242" s="204" t="str">
        <f t="shared" si="214"/>
        <v/>
      </c>
      <c r="V242" s="204" t="str">
        <f t="shared" si="215"/>
        <v/>
      </c>
      <c r="W242" s="204" t="str">
        <f t="shared" si="216"/>
        <v/>
      </c>
      <c r="X242" s="204" t="str">
        <f t="shared" si="217"/>
        <v/>
      </c>
      <c r="Y242" s="204" t="str">
        <f t="shared" si="218"/>
        <v/>
      </c>
      <c r="Z242" s="204" t="str">
        <f t="shared" si="219"/>
        <v/>
      </c>
      <c r="AA242" s="204" t="str">
        <f t="shared" si="220"/>
        <v/>
      </c>
      <c r="AB242" s="204" t="str">
        <f t="shared" si="221"/>
        <v/>
      </c>
      <c r="AC242" s="204" t="str">
        <f t="shared" si="222"/>
        <v/>
      </c>
      <c r="AD242" s="205" t="str">
        <f t="shared" si="223"/>
        <v/>
      </c>
      <c r="AE242" s="205" t="str">
        <f t="shared" si="224"/>
        <v/>
      </c>
      <c r="AF242" s="205" t="str">
        <f t="shared" si="225"/>
        <v/>
      </c>
      <c r="AG242" s="205" t="str">
        <f t="shared" si="226"/>
        <v/>
      </c>
      <c r="AH242" s="206" t="str">
        <f t="shared" si="227"/>
        <v/>
      </c>
      <c r="AI242" s="207" t="str">
        <f t="shared" si="228"/>
        <v/>
      </c>
      <c r="AJ242" s="207" t="str">
        <f t="shared" si="229"/>
        <v/>
      </c>
      <c r="AK242" s="207" t="str">
        <f t="shared" si="230"/>
        <v/>
      </c>
      <c r="AL242" s="207" t="str">
        <f t="shared" si="231"/>
        <v/>
      </c>
      <c r="AM242" s="207" t="str">
        <f t="shared" si="232"/>
        <v/>
      </c>
      <c r="AN242" s="207" t="str">
        <f t="shared" si="233"/>
        <v/>
      </c>
      <c r="AO242" s="207" t="str">
        <f t="shared" si="234"/>
        <v/>
      </c>
      <c r="AP242" s="207" t="str">
        <f t="shared" si="235"/>
        <v/>
      </c>
      <c r="AQ242" s="207" t="str">
        <f t="shared" si="236"/>
        <v/>
      </c>
      <c r="AR242" s="207" t="str">
        <f t="shared" si="237"/>
        <v/>
      </c>
      <c r="AS242" s="207" t="str">
        <f t="shared" si="238"/>
        <v/>
      </c>
      <c r="AT242" s="207" t="str">
        <f t="shared" si="239"/>
        <v/>
      </c>
      <c r="AU242" s="207" t="str">
        <f t="shared" si="240"/>
        <v/>
      </c>
      <c r="AV242" s="207" t="str">
        <f t="shared" si="241"/>
        <v/>
      </c>
      <c r="AW242" s="207" t="str">
        <f t="shared" si="242"/>
        <v/>
      </c>
      <c r="AY242" s="160"/>
      <c r="AZ242" s="160"/>
      <c r="BA242" s="160"/>
      <c r="BB242" s="160"/>
      <c r="BC242" s="160"/>
      <c r="BD242" s="160"/>
      <c r="BE242" s="160"/>
      <c r="BF242" s="160"/>
      <c r="BG242" s="160"/>
      <c r="BH242" s="160"/>
      <c r="BI242" s="160"/>
      <c r="BJ242" s="160"/>
      <c r="BK242" s="160"/>
      <c r="BL242" s="160"/>
      <c r="BM242" s="160"/>
    </row>
    <row r="243" spans="1:65" s="43" customFormat="1" hidden="1" outlineLevel="1" x14ac:dyDescent="0.2">
      <c r="A243" s="194"/>
      <c r="B243" s="4"/>
      <c r="C243" s="3"/>
      <c r="D243" s="89">
        <f t="shared" si="208"/>
        <v>0</v>
      </c>
      <c r="E243" s="195"/>
      <c r="F243" s="195"/>
      <c r="G243" s="196"/>
      <c r="H243" s="197"/>
      <c r="I243" s="198"/>
      <c r="J243" s="197"/>
      <c r="K243" s="198"/>
      <c r="L243" s="199"/>
      <c r="M243" s="200"/>
      <c r="N243" s="197"/>
      <c r="O243" s="201"/>
      <c r="P243" s="202">
        <f t="shared" si="209"/>
        <v>0</v>
      </c>
      <c r="Q243" s="195">
        <f t="shared" si="210"/>
        <v>0</v>
      </c>
      <c r="R243" s="195">
        <f t="shared" si="211"/>
        <v>0</v>
      </c>
      <c r="S243" s="203" t="str">
        <f t="shared" si="212"/>
        <v>-</v>
      </c>
      <c r="T243" s="204" t="str">
        <f t="shared" si="213"/>
        <v/>
      </c>
      <c r="U243" s="204" t="str">
        <f t="shared" si="214"/>
        <v/>
      </c>
      <c r="V243" s="204" t="str">
        <f t="shared" si="215"/>
        <v/>
      </c>
      <c r="W243" s="204" t="str">
        <f t="shared" si="216"/>
        <v/>
      </c>
      <c r="X243" s="204" t="str">
        <f t="shared" si="217"/>
        <v/>
      </c>
      <c r="Y243" s="204" t="str">
        <f t="shared" si="218"/>
        <v/>
      </c>
      <c r="Z243" s="204" t="str">
        <f t="shared" si="219"/>
        <v/>
      </c>
      <c r="AA243" s="204" t="str">
        <f t="shared" si="220"/>
        <v/>
      </c>
      <c r="AB243" s="204" t="str">
        <f t="shared" si="221"/>
        <v/>
      </c>
      <c r="AC243" s="204" t="str">
        <f t="shared" si="222"/>
        <v/>
      </c>
      <c r="AD243" s="205" t="str">
        <f t="shared" si="223"/>
        <v/>
      </c>
      <c r="AE243" s="205" t="str">
        <f t="shared" si="224"/>
        <v/>
      </c>
      <c r="AF243" s="205" t="str">
        <f t="shared" si="225"/>
        <v/>
      </c>
      <c r="AG243" s="205" t="str">
        <f t="shared" si="226"/>
        <v/>
      </c>
      <c r="AH243" s="206" t="str">
        <f t="shared" si="227"/>
        <v/>
      </c>
      <c r="AI243" s="207" t="str">
        <f t="shared" si="228"/>
        <v/>
      </c>
      <c r="AJ243" s="207" t="str">
        <f t="shared" si="229"/>
        <v/>
      </c>
      <c r="AK243" s="207" t="str">
        <f t="shared" si="230"/>
        <v/>
      </c>
      <c r="AL243" s="207" t="str">
        <f t="shared" si="231"/>
        <v/>
      </c>
      <c r="AM243" s="207" t="str">
        <f t="shared" si="232"/>
        <v/>
      </c>
      <c r="AN243" s="207" t="str">
        <f t="shared" si="233"/>
        <v/>
      </c>
      <c r="AO243" s="207" t="str">
        <f t="shared" si="234"/>
        <v/>
      </c>
      <c r="AP243" s="207" t="str">
        <f t="shared" si="235"/>
        <v/>
      </c>
      <c r="AQ243" s="207" t="str">
        <f t="shared" si="236"/>
        <v/>
      </c>
      <c r="AR243" s="207" t="str">
        <f t="shared" si="237"/>
        <v/>
      </c>
      <c r="AS243" s="207" t="str">
        <f t="shared" si="238"/>
        <v/>
      </c>
      <c r="AT243" s="207" t="str">
        <f t="shared" si="239"/>
        <v/>
      </c>
      <c r="AU243" s="207" t="str">
        <f t="shared" si="240"/>
        <v/>
      </c>
      <c r="AV243" s="207" t="str">
        <f t="shared" si="241"/>
        <v/>
      </c>
      <c r="AW243" s="207" t="str">
        <f t="shared" si="242"/>
        <v/>
      </c>
      <c r="AY243" s="160"/>
      <c r="AZ243" s="160"/>
      <c r="BA243" s="160"/>
      <c r="BB243" s="160"/>
      <c r="BC243" s="160"/>
      <c r="BD243" s="160"/>
      <c r="BE243" s="160"/>
      <c r="BF243" s="160"/>
      <c r="BG243" s="160"/>
      <c r="BH243" s="160"/>
      <c r="BI243" s="160"/>
      <c r="BJ243" s="160"/>
      <c r="BK243" s="160"/>
      <c r="BL243" s="160"/>
      <c r="BM243" s="160"/>
    </row>
    <row r="244" spans="1:65" s="43" customFormat="1" hidden="1" outlineLevel="1" x14ac:dyDescent="0.2">
      <c r="A244" s="194"/>
      <c r="B244" s="4"/>
      <c r="C244" s="3"/>
      <c r="D244" s="89">
        <f t="shared" si="208"/>
        <v>0</v>
      </c>
      <c r="E244" s="195"/>
      <c r="F244" s="195"/>
      <c r="G244" s="196"/>
      <c r="H244" s="197"/>
      <c r="I244" s="198"/>
      <c r="J244" s="197"/>
      <c r="K244" s="198"/>
      <c r="L244" s="199"/>
      <c r="M244" s="200"/>
      <c r="N244" s="197"/>
      <c r="O244" s="201"/>
      <c r="P244" s="202">
        <f t="shared" si="209"/>
        <v>0</v>
      </c>
      <c r="Q244" s="195">
        <f t="shared" si="210"/>
        <v>0</v>
      </c>
      <c r="R244" s="195">
        <f t="shared" si="211"/>
        <v>0</v>
      </c>
      <c r="S244" s="203" t="str">
        <f t="shared" si="212"/>
        <v>-</v>
      </c>
      <c r="T244" s="204" t="str">
        <f t="shared" si="213"/>
        <v/>
      </c>
      <c r="U244" s="204" t="str">
        <f t="shared" si="214"/>
        <v/>
      </c>
      <c r="V244" s="204" t="str">
        <f t="shared" si="215"/>
        <v/>
      </c>
      <c r="W244" s="204" t="str">
        <f t="shared" si="216"/>
        <v/>
      </c>
      <c r="X244" s="204" t="str">
        <f t="shared" si="217"/>
        <v/>
      </c>
      <c r="Y244" s="204" t="str">
        <f t="shared" si="218"/>
        <v/>
      </c>
      <c r="Z244" s="204" t="str">
        <f t="shared" si="219"/>
        <v/>
      </c>
      <c r="AA244" s="204" t="str">
        <f t="shared" si="220"/>
        <v/>
      </c>
      <c r="AB244" s="204" t="str">
        <f t="shared" si="221"/>
        <v/>
      </c>
      <c r="AC244" s="204" t="str">
        <f t="shared" si="222"/>
        <v/>
      </c>
      <c r="AD244" s="205" t="str">
        <f t="shared" si="223"/>
        <v/>
      </c>
      <c r="AE244" s="205" t="str">
        <f t="shared" si="224"/>
        <v/>
      </c>
      <c r="AF244" s="205" t="str">
        <f t="shared" si="225"/>
        <v/>
      </c>
      <c r="AG244" s="205" t="str">
        <f t="shared" si="226"/>
        <v/>
      </c>
      <c r="AH244" s="206" t="str">
        <f t="shared" si="227"/>
        <v/>
      </c>
      <c r="AI244" s="207" t="str">
        <f t="shared" si="228"/>
        <v/>
      </c>
      <c r="AJ244" s="207" t="str">
        <f t="shared" si="229"/>
        <v/>
      </c>
      <c r="AK244" s="207" t="str">
        <f t="shared" si="230"/>
        <v/>
      </c>
      <c r="AL244" s="207" t="str">
        <f t="shared" si="231"/>
        <v/>
      </c>
      <c r="AM244" s="207" t="str">
        <f t="shared" si="232"/>
        <v/>
      </c>
      <c r="AN244" s="207" t="str">
        <f t="shared" si="233"/>
        <v/>
      </c>
      <c r="AO244" s="207" t="str">
        <f t="shared" si="234"/>
        <v/>
      </c>
      <c r="AP244" s="207" t="str">
        <f t="shared" si="235"/>
        <v/>
      </c>
      <c r="AQ244" s="207" t="str">
        <f t="shared" si="236"/>
        <v/>
      </c>
      <c r="AR244" s="207" t="str">
        <f t="shared" si="237"/>
        <v/>
      </c>
      <c r="AS244" s="207" t="str">
        <f t="shared" si="238"/>
        <v/>
      </c>
      <c r="AT244" s="207" t="str">
        <f t="shared" si="239"/>
        <v/>
      </c>
      <c r="AU244" s="207" t="str">
        <f t="shared" si="240"/>
        <v/>
      </c>
      <c r="AV244" s="207" t="str">
        <f t="shared" si="241"/>
        <v/>
      </c>
      <c r="AW244" s="207" t="str">
        <f t="shared" si="242"/>
        <v/>
      </c>
      <c r="AY244" s="160"/>
      <c r="AZ244" s="160"/>
      <c r="BA244" s="160"/>
      <c r="BB244" s="160"/>
      <c r="BC244" s="160"/>
      <c r="BD244" s="160"/>
      <c r="BE244" s="160"/>
      <c r="BF244" s="160"/>
      <c r="BG244" s="160"/>
      <c r="BH244" s="160"/>
      <c r="BI244" s="160"/>
      <c r="BJ244" s="160"/>
      <c r="BK244" s="160"/>
      <c r="BL244" s="160"/>
      <c r="BM244" s="160"/>
    </row>
    <row r="245" spans="1:65" s="43" customFormat="1" hidden="1" outlineLevel="1" x14ac:dyDescent="0.2">
      <c r="A245" s="194"/>
      <c r="B245" s="4"/>
      <c r="C245" s="3"/>
      <c r="D245" s="89">
        <f t="shared" si="208"/>
        <v>0</v>
      </c>
      <c r="E245" s="195"/>
      <c r="F245" s="195"/>
      <c r="G245" s="196"/>
      <c r="H245" s="197"/>
      <c r="I245" s="198"/>
      <c r="J245" s="197"/>
      <c r="K245" s="198"/>
      <c r="L245" s="199"/>
      <c r="M245" s="200"/>
      <c r="N245" s="197"/>
      <c r="O245" s="201"/>
      <c r="P245" s="202">
        <f t="shared" si="209"/>
        <v>0</v>
      </c>
      <c r="Q245" s="195">
        <f t="shared" si="210"/>
        <v>0</v>
      </c>
      <c r="R245" s="195">
        <f t="shared" si="211"/>
        <v>0</v>
      </c>
      <c r="S245" s="203" t="str">
        <f t="shared" si="212"/>
        <v>-</v>
      </c>
      <c r="T245" s="204" t="str">
        <f t="shared" si="213"/>
        <v/>
      </c>
      <c r="U245" s="204" t="str">
        <f t="shared" si="214"/>
        <v/>
      </c>
      <c r="V245" s="204" t="str">
        <f t="shared" si="215"/>
        <v/>
      </c>
      <c r="W245" s="204" t="str">
        <f t="shared" si="216"/>
        <v/>
      </c>
      <c r="X245" s="204" t="str">
        <f t="shared" si="217"/>
        <v/>
      </c>
      <c r="Y245" s="204" t="str">
        <f t="shared" si="218"/>
        <v/>
      </c>
      <c r="Z245" s="204" t="str">
        <f t="shared" si="219"/>
        <v/>
      </c>
      <c r="AA245" s="204" t="str">
        <f t="shared" si="220"/>
        <v/>
      </c>
      <c r="AB245" s="204" t="str">
        <f t="shared" si="221"/>
        <v/>
      </c>
      <c r="AC245" s="204" t="str">
        <f t="shared" si="222"/>
        <v/>
      </c>
      <c r="AD245" s="205" t="str">
        <f t="shared" si="223"/>
        <v/>
      </c>
      <c r="AE245" s="205" t="str">
        <f t="shared" si="224"/>
        <v/>
      </c>
      <c r="AF245" s="205" t="str">
        <f t="shared" si="225"/>
        <v/>
      </c>
      <c r="AG245" s="205" t="str">
        <f t="shared" si="226"/>
        <v/>
      </c>
      <c r="AH245" s="206" t="str">
        <f t="shared" si="227"/>
        <v/>
      </c>
      <c r="AI245" s="207" t="str">
        <f t="shared" si="228"/>
        <v/>
      </c>
      <c r="AJ245" s="207" t="str">
        <f t="shared" si="229"/>
        <v/>
      </c>
      <c r="AK245" s="207" t="str">
        <f t="shared" si="230"/>
        <v/>
      </c>
      <c r="AL245" s="207" t="str">
        <f t="shared" si="231"/>
        <v/>
      </c>
      <c r="AM245" s="207" t="str">
        <f t="shared" si="232"/>
        <v/>
      </c>
      <c r="AN245" s="207" t="str">
        <f t="shared" si="233"/>
        <v/>
      </c>
      <c r="AO245" s="207" t="str">
        <f t="shared" si="234"/>
        <v/>
      </c>
      <c r="AP245" s="207" t="str">
        <f t="shared" si="235"/>
        <v/>
      </c>
      <c r="AQ245" s="207" t="str">
        <f t="shared" si="236"/>
        <v/>
      </c>
      <c r="AR245" s="207" t="str">
        <f t="shared" si="237"/>
        <v/>
      </c>
      <c r="AS245" s="207" t="str">
        <f t="shared" si="238"/>
        <v/>
      </c>
      <c r="AT245" s="207" t="str">
        <f t="shared" si="239"/>
        <v/>
      </c>
      <c r="AU245" s="207" t="str">
        <f t="shared" si="240"/>
        <v/>
      </c>
      <c r="AV245" s="207" t="str">
        <f t="shared" si="241"/>
        <v/>
      </c>
      <c r="AW245" s="207" t="str">
        <f t="shared" si="242"/>
        <v/>
      </c>
      <c r="AY245" s="160"/>
      <c r="AZ245" s="160"/>
      <c r="BA245" s="160"/>
      <c r="BB245" s="160"/>
      <c r="BC245" s="160"/>
      <c r="BD245" s="160"/>
      <c r="BE245" s="160"/>
      <c r="BF245" s="160"/>
      <c r="BG245" s="160"/>
      <c r="BH245" s="160"/>
      <c r="BI245" s="160"/>
      <c r="BJ245" s="160"/>
      <c r="BK245" s="160"/>
      <c r="BL245" s="160"/>
      <c r="BM245" s="160"/>
    </row>
    <row r="246" spans="1:65" s="43" customFormat="1" hidden="1" outlineLevel="1" x14ac:dyDescent="0.2">
      <c r="A246" s="194"/>
      <c r="B246" s="4"/>
      <c r="C246" s="3"/>
      <c r="D246" s="89">
        <f t="shared" si="208"/>
        <v>0</v>
      </c>
      <c r="E246" s="195"/>
      <c r="F246" s="195"/>
      <c r="G246" s="196"/>
      <c r="H246" s="197"/>
      <c r="I246" s="198"/>
      <c r="J246" s="197"/>
      <c r="K246" s="198"/>
      <c r="L246" s="199"/>
      <c r="M246" s="200"/>
      <c r="N246" s="197"/>
      <c r="O246" s="201"/>
      <c r="P246" s="202">
        <f t="shared" si="209"/>
        <v>0</v>
      </c>
      <c r="Q246" s="195">
        <f t="shared" si="210"/>
        <v>0</v>
      </c>
      <c r="R246" s="195">
        <f t="shared" si="211"/>
        <v>0</v>
      </c>
      <c r="S246" s="203" t="str">
        <f t="shared" si="212"/>
        <v>-</v>
      </c>
      <c r="T246" s="204" t="str">
        <f t="shared" si="213"/>
        <v/>
      </c>
      <c r="U246" s="204" t="str">
        <f t="shared" si="214"/>
        <v/>
      </c>
      <c r="V246" s="204" t="str">
        <f t="shared" si="215"/>
        <v/>
      </c>
      <c r="W246" s="204" t="str">
        <f t="shared" si="216"/>
        <v/>
      </c>
      <c r="X246" s="204" t="str">
        <f t="shared" si="217"/>
        <v/>
      </c>
      <c r="Y246" s="204" t="str">
        <f t="shared" si="218"/>
        <v/>
      </c>
      <c r="Z246" s="204" t="str">
        <f t="shared" si="219"/>
        <v/>
      </c>
      <c r="AA246" s="204" t="str">
        <f t="shared" si="220"/>
        <v/>
      </c>
      <c r="AB246" s="204" t="str">
        <f t="shared" si="221"/>
        <v/>
      </c>
      <c r="AC246" s="204" t="str">
        <f t="shared" si="222"/>
        <v/>
      </c>
      <c r="AD246" s="205" t="str">
        <f t="shared" si="223"/>
        <v/>
      </c>
      <c r="AE246" s="205" t="str">
        <f t="shared" si="224"/>
        <v/>
      </c>
      <c r="AF246" s="205" t="str">
        <f t="shared" si="225"/>
        <v/>
      </c>
      <c r="AG246" s="205" t="str">
        <f t="shared" si="226"/>
        <v/>
      </c>
      <c r="AH246" s="206" t="str">
        <f t="shared" si="227"/>
        <v/>
      </c>
      <c r="AI246" s="207" t="str">
        <f t="shared" si="228"/>
        <v/>
      </c>
      <c r="AJ246" s="207" t="str">
        <f t="shared" si="229"/>
        <v/>
      </c>
      <c r="AK246" s="207" t="str">
        <f t="shared" si="230"/>
        <v/>
      </c>
      <c r="AL246" s="207" t="str">
        <f t="shared" si="231"/>
        <v/>
      </c>
      <c r="AM246" s="207" t="str">
        <f t="shared" si="232"/>
        <v/>
      </c>
      <c r="AN246" s="207" t="str">
        <f t="shared" si="233"/>
        <v/>
      </c>
      <c r="AO246" s="207" t="str">
        <f t="shared" si="234"/>
        <v/>
      </c>
      <c r="AP246" s="207" t="str">
        <f t="shared" si="235"/>
        <v/>
      </c>
      <c r="AQ246" s="207" t="str">
        <f t="shared" si="236"/>
        <v/>
      </c>
      <c r="AR246" s="207" t="str">
        <f t="shared" si="237"/>
        <v/>
      </c>
      <c r="AS246" s="207" t="str">
        <f t="shared" si="238"/>
        <v/>
      </c>
      <c r="AT246" s="207" t="str">
        <f t="shared" si="239"/>
        <v/>
      </c>
      <c r="AU246" s="207" t="str">
        <f t="shared" si="240"/>
        <v/>
      </c>
      <c r="AV246" s="207" t="str">
        <f t="shared" si="241"/>
        <v/>
      </c>
      <c r="AW246" s="207" t="str">
        <f t="shared" si="242"/>
        <v/>
      </c>
      <c r="AY246" s="160"/>
      <c r="AZ246" s="160"/>
      <c r="BA246" s="160"/>
      <c r="BB246" s="160"/>
      <c r="BC246" s="160"/>
      <c r="BD246" s="160"/>
      <c r="BE246" s="160"/>
      <c r="BF246" s="160"/>
      <c r="BG246" s="160"/>
      <c r="BH246" s="160"/>
      <c r="BI246" s="160"/>
      <c r="BJ246" s="160"/>
      <c r="BK246" s="160"/>
      <c r="BL246" s="160"/>
      <c r="BM246" s="160"/>
    </row>
    <row r="247" spans="1:65" s="43" customFormat="1" hidden="1" outlineLevel="1" x14ac:dyDescent="0.2">
      <c r="A247" s="194"/>
      <c r="B247" s="4"/>
      <c r="C247" s="3"/>
      <c r="D247" s="89">
        <f t="shared" si="208"/>
        <v>0</v>
      </c>
      <c r="E247" s="195"/>
      <c r="F247" s="195"/>
      <c r="G247" s="196"/>
      <c r="H247" s="197"/>
      <c r="I247" s="198"/>
      <c r="J247" s="197"/>
      <c r="K247" s="198"/>
      <c r="L247" s="199"/>
      <c r="M247" s="200"/>
      <c r="N247" s="197"/>
      <c r="O247" s="201"/>
      <c r="P247" s="202">
        <f t="shared" si="209"/>
        <v>0</v>
      </c>
      <c r="Q247" s="195">
        <f t="shared" si="210"/>
        <v>0</v>
      </c>
      <c r="R247" s="195">
        <f t="shared" si="211"/>
        <v>0</v>
      </c>
      <c r="S247" s="203" t="str">
        <f t="shared" si="212"/>
        <v>-</v>
      </c>
      <c r="T247" s="204" t="str">
        <f t="shared" si="213"/>
        <v/>
      </c>
      <c r="U247" s="204" t="str">
        <f t="shared" si="214"/>
        <v/>
      </c>
      <c r="V247" s="204" t="str">
        <f t="shared" si="215"/>
        <v/>
      </c>
      <c r="W247" s="204" t="str">
        <f t="shared" si="216"/>
        <v/>
      </c>
      <c r="X247" s="204" t="str">
        <f t="shared" si="217"/>
        <v/>
      </c>
      <c r="Y247" s="204" t="str">
        <f t="shared" si="218"/>
        <v/>
      </c>
      <c r="Z247" s="204" t="str">
        <f t="shared" si="219"/>
        <v/>
      </c>
      <c r="AA247" s="204" t="str">
        <f t="shared" si="220"/>
        <v/>
      </c>
      <c r="AB247" s="204" t="str">
        <f t="shared" si="221"/>
        <v/>
      </c>
      <c r="AC247" s="204" t="str">
        <f t="shared" si="222"/>
        <v/>
      </c>
      <c r="AD247" s="205" t="str">
        <f t="shared" si="223"/>
        <v/>
      </c>
      <c r="AE247" s="205" t="str">
        <f t="shared" si="224"/>
        <v/>
      </c>
      <c r="AF247" s="205" t="str">
        <f t="shared" si="225"/>
        <v/>
      </c>
      <c r="AG247" s="205" t="str">
        <f t="shared" si="226"/>
        <v/>
      </c>
      <c r="AH247" s="206" t="str">
        <f t="shared" si="227"/>
        <v/>
      </c>
      <c r="AI247" s="207" t="str">
        <f t="shared" si="228"/>
        <v/>
      </c>
      <c r="AJ247" s="207" t="str">
        <f t="shared" si="229"/>
        <v/>
      </c>
      <c r="AK247" s="207" t="str">
        <f t="shared" si="230"/>
        <v/>
      </c>
      <c r="AL247" s="207" t="str">
        <f t="shared" si="231"/>
        <v/>
      </c>
      <c r="AM247" s="207" t="str">
        <f t="shared" si="232"/>
        <v/>
      </c>
      <c r="AN247" s="207" t="str">
        <f t="shared" si="233"/>
        <v/>
      </c>
      <c r="AO247" s="207" t="str">
        <f t="shared" si="234"/>
        <v/>
      </c>
      <c r="AP247" s="207" t="str">
        <f t="shared" si="235"/>
        <v/>
      </c>
      <c r="AQ247" s="207" t="str">
        <f t="shared" si="236"/>
        <v/>
      </c>
      <c r="AR247" s="207" t="str">
        <f t="shared" si="237"/>
        <v/>
      </c>
      <c r="AS247" s="207" t="str">
        <f t="shared" si="238"/>
        <v/>
      </c>
      <c r="AT247" s="207" t="str">
        <f t="shared" si="239"/>
        <v/>
      </c>
      <c r="AU247" s="207" t="str">
        <f t="shared" si="240"/>
        <v/>
      </c>
      <c r="AV247" s="207" t="str">
        <f t="shared" si="241"/>
        <v/>
      </c>
      <c r="AW247" s="207" t="str">
        <f t="shared" si="242"/>
        <v/>
      </c>
      <c r="AY247" s="160"/>
      <c r="AZ247" s="160"/>
      <c r="BA247" s="160"/>
      <c r="BB247" s="160"/>
      <c r="BC247" s="160"/>
      <c r="BD247" s="160"/>
      <c r="BE247" s="160"/>
      <c r="BF247" s="160"/>
      <c r="BG247" s="160"/>
      <c r="BH247" s="160"/>
      <c r="BI247" s="160"/>
      <c r="BJ247" s="160"/>
      <c r="BK247" s="160"/>
      <c r="BL247" s="160"/>
      <c r="BM247" s="160"/>
    </row>
    <row r="248" spans="1:65" s="43" customFormat="1" hidden="1" outlineLevel="1" x14ac:dyDescent="0.2">
      <c r="A248" s="194"/>
      <c r="B248" s="4"/>
      <c r="C248" s="3"/>
      <c r="D248" s="89">
        <f t="shared" si="208"/>
        <v>0</v>
      </c>
      <c r="E248" s="195"/>
      <c r="F248" s="195"/>
      <c r="G248" s="196"/>
      <c r="H248" s="197"/>
      <c r="I248" s="198"/>
      <c r="J248" s="197"/>
      <c r="K248" s="198"/>
      <c r="L248" s="199"/>
      <c r="M248" s="200"/>
      <c r="N248" s="197"/>
      <c r="O248" s="201"/>
      <c r="P248" s="202">
        <f t="shared" si="209"/>
        <v>0</v>
      </c>
      <c r="Q248" s="195">
        <f t="shared" si="210"/>
        <v>0</v>
      </c>
      <c r="R248" s="195">
        <f t="shared" si="211"/>
        <v>0</v>
      </c>
      <c r="S248" s="203" t="str">
        <f t="shared" si="212"/>
        <v>-</v>
      </c>
      <c r="T248" s="204" t="str">
        <f t="shared" si="213"/>
        <v/>
      </c>
      <c r="U248" s="204" t="str">
        <f t="shared" si="214"/>
        <v/>
      </c>
      <c r="V248" s="204" t="str">
        <f t="shared" si="215"/>
        <v/>
      </c>
      <c r="W248" s="204" t="str">
        <f t="shared" si="216"/>
        <v/>
      </c>
      <c r="X248" s="204" t="str">
        <f t="shared" si="217"/>
        <v/>
      </c>
      <c r="Y248" s="204" t="str">
        <f t="shared" si="218"/>
        <v/>
      </c>
      <c r="Z248" s="204" t="str">
        <f t="shared" si="219"/>
        <v/>
      </c>
      <c r="AA248" s="204" t="str">
        <f t="shared" si="220"/>
        <v/>
      </c>
      <c r="AB248" s="204" t="str">
        <f t="shared" si="221"/>
        <v/>
      </c>
      <c r="AC248" s="204" t="str">
        <f t="shared" si="222"/>
        <v/>
      </c>
      <c r="AD248" s="205" t="str">
        <f t="shared" si="223"/>
        <v/>
      </c>
      <c r="AE248" s="205" t="str">
        <f t="shared" si="224"/>
        <v/>
      </c>
      <c r="AF248" s="205" t="str">
        <f t="shared" si="225"/>
        <v/>
      </c>
      <c r="AG248" s="205" t="str">
        <f t="shared" si="226"/>
        <v/>
      </c>
      <c r="AH248" s="206" t="str">
        <f t="shared" si="227"/>
        <v/>
      </c>
      <c r="AI248" s="207" t="str">
        <f t="shared" si="228"/>
        <v/>
      </c>
      <c r="AJ248" s="207" t="str">
        <f t="shared" si="229"/>
        <v/>
      </c>
      <c r="AK248" s="207" t="str">
        <f t="shared" si="230"/>
        <v/>
      </c>
      <c r="AL248" s="207" t="str">
        <f t="shared" si="231"/>
        <v/>
      </c>
      <c r="AM248" s="207" t="str">
        <f t="shared" si="232"/>
        <v/>
      </c>
      <c r="AN248" s="207" t="str">
        <f t="shared" si="233"/>
        <v/>
      </c>
      <c r="AO248" s="207" t="str">
        <f t="shared" si="234"/>
        <v/>
      </c>
      <c r="AP248" s="207" t="str">
        <f t="shared" si="235"/>
        <v/>
      </c>
      <c r="AQ248" s="207" t="str">
        <f t="shared" si="236"/>
        <v/>
      </c>
      <c r="AR248" s="207" t="str">
        <f t="shared" si="237"/>
        <v/>
      </c>
      <c r="AS248" s="207" t="str">
        <f t="shared" si="238"/>
        <v/>
      </c>
      <c r="AT248" s="207" t="str">
        <f t="shared" si="239"/>
        <v/>
      </c>
      <c r="AU248" s="207" t="str">
        <f t="shared" si="240"/>
        <v/>
      </c>
      <c r="AV248" s="207" t="str">
        <f t="shared" si="241"/>
        <v/>
      </c>
      <c r="AW248" s="207" t="str">
        <f t="shared" si="242"/>
        <v/>
      </c>
      <c r="AY248" s="160"/>
      <c r="AZ248" s="160"/>
      <c r="BA248" s="160"/>
      <c r="BB248" s="160"/>
      <c r="BC248" s="160"/>
      <c r="BD248" s="160"/>
      <c r="BE248" s="160"/>
      <c r="BF248" s="160"/>
      <c r="BG248" s="160"/>
      <c r="BH248" s="160"/>
      <c r="BI248" s="160"/>
      <c r="BJ248" s="160"/>
      <c r="BK248" s="160"/>
      <c r="BL248" s="160"/>
      <c r="BM248" s="160"/>
    </row>
    <row r="249" spans="1:65" s="43" customFormat="1" hidden="1" outlineLevel="1" x14ac:dyDescent="0.2">
      <c r="A249" s="194"/>
      <c r="B249" s="4"/>
      <c r="C249" s="3"/>
      <c r="D249" s="89">
        <f t="shared" si="208"/>
        <v>0</v>
      </c>
      <c r="E249" s="195"/>
      <c r="F249" s="195"/>
      <c r="G249" s="196"/>
      <c r="H249" s="197"/>
      <c r="I249" s="198"/>
      <c r="J249" s="197"/>
      <c r="K249" s="198"/>
      <c r="L249" s="199"/>
      <c r="M249" s="200"/>
      <c r="N249" s="197"/>
      <c r="O249" s="201"/>
      <c r="P249" s="202">
        <f t="shared" ref="P249:P276" si="243">H249+I249</f>
        <v>0</v>
      </c>
      <c r="Q249" s="195">
        <f t="shared" ref="Q249:Q276" si="244">K249+J249</f>
        <v>0</v>
      </c>
      <c r="R249" s="195">
        <f t="shared" ref="R249:R276" si="245">M249+L249</f>
        <v>0</v>
      </c>
      <c r="S249" s="203" t="str">
        <f t="shared" ref="S249:S276" si="246">"-"</f>
        <v>-</v>
      </c>
      <c r="T249" s="204" t="str">
        <f t="shared" ref="T249:T276" si="247">IF($C249=T$307,$D249,"")</f>
        <v/>
      </c>
      <c r="U249" s="204" t="str">
        <f t="shared" ref="U249:U276" si="248">IF($C249=U$307,$D249,"")</f>
        <v/>
      </c>
      <c r="V249" s="204" t="str">
        <f t="shared" ref="V249:V276" si="249">IF($C249=V$307,$D249,"")</f>
        <v/>
      </c>
      <c r="W249" s="204" t="str">
        <f t="shared" ref="W249:W276" si="250">IF($C249=W$307,$D249,"")</f>
        <v/>
      </c>
      <c r="X249" s="204" t="str">
        <f t="shared" ref="X249:X276" si="251">IF($C249=X$307,$D249,"")</f>
        <v/>
      </c>
      <c r="Y249" s="204" t="str">
        <f t="shared" ref="Y249:Y276" si="252">IF($C249=Y$307,$D249,"")</f>
        <v/>
      </c>
      <c r="Z249" s="204" t="str">
        <f t="shared" ref="Z249:Z276" si="253">IF($C249=Z$307,$D249,"")</f>
        <v/>
      </c>
      <c r="AA249" s="204" t="str">
        <f t="shared" ref="AA249:AA276" si="254">IF($C249=AA$307,$D249,"")</f>
        <v/>
      </c>
      <c r="AB249" s="204" t="str">
        <f t="shared" ref="AB249:AB276" si="255">IF($C249=AB$307,$D249,"")</f>
        <v/>
      </c>
      <c r="AC249" s="204" t="str">
        <f t="shared" ref="AC249:AC276" si="256">IF($C249=AC$307,$D249,"")</f>
        <v/>
      </c>
      <c r="AD249" s="205" t="str">
        <f t="shared" ref="AD249:AD276" si="257">IF($C249=AD$307,$D249,"")</f>
        <v/>
      </c>
      <c r="AE249" s="205" t="str">
        <f t="shared" ref="AE249:AE276" si="258">IF($C249=AE$307,$D249,"")</f>
        <v/>
      </c>
      <c r="AF249" s="205" t="str">
        <f t="shared" ref="AF249:AF276" si="259">IF($C249=AF$307,$D249,"")</f>
        <v/>
      </c>
      <c r="AG249" s="205" t="str">
        <f t="shared" ref="AG249:AG276" si="260">IF($C249=AG$307,$D249,"")</f>
        <v/>
      </c>
      <c r="AH249" s="206" t="str">
        <f t="shared" ref="AH249:AH276" si="261">IF($C249=AH$307,$D249,"")</f>
        <v/>
      </c>
      <c r="AI249" s="207" t="str">
        <f t="shared" ref="AI249:AI276" si="262">IF($C249=AI$307,$D249,"")</f>
        <v/>
      </c>
      <c r="AJ249" s="207" t="str">
        <f t="shared" ref="AJ249:AJ276" si="263">IF($C249=AJ$307,$D249,"")</f>
        <v/>
      </c>
      <c r="AK249" s="207" t="str">
        <f t="shared" ref="AK249:AK276" si="264">IF($C249=AK$307,$D249,"")</f>
        <v/>
      </c>
      <c r="AL249" s="207" t="str">
        <f t="shared" ref="AL249:AL276" si="265">IF($C249=AL$307,$D249,"")</f>
        <v/>
      </c>
      <c r="AM249" s="207" t="str">
        <f t="shared" ref="AM249:AM276" si="266">IF($C249=AM$307,$D249,"")</f>
        <v/>
      </c>
      <c r="AN249" s="207" t="str">
        <f t="shared" ref="AN249:AN276" si="267">IF($C249=AN$307,$D249,"")</f>
        <v/>
      </c>
      <c r="AO249" s="207" t="str">
        <f t="shared" ref="AO249:AO276" si="268">IF($C249=AO$307,$D249,"")</f>
        <v/>
      </c>
      <c r="AP249" s="207" t="str">
        <f t="shared" ref="AP249:AP276" si="269">IF($C249=AP$307,$D249,"")</f>
        <v/>
      </c>
      <c r="AQ249" s="207" t="str">
        <f t="shared" ref="AQ249:AQ276" si="270">IF($C249=AQ$307,$D249,"")</f>
        <v/>
      </c>
      <c r="AR249" s="207" t="str">
        <f t="shared" ref="AR249:AR276" si="271">IF($C249=AR$307,$D249,"")</f>
        <v/>
      </c>
      <c r="AS249" s="207" t="str">
        <f t="shared" ref="AS249:AS276" si="272">IF($C249=AS$307,$D249,"")</f>
        <v/>
      </c>
      <c r="AT249" s="207" t="str">
        <f t="shared" ref="AT249:AT276" si="273">IF($C249=AT$307,$D249,"")</f>
        <v/>
      </c>
      <c r="AU249" s="207" t="str">
        <f t="shared" ref="AU249:AU276" si="274">IF($C249=AU$307,$D249,"")</f>
        <v/>
      </c>
      <c r="AV249" s="207" t="str">
        <f t="shared" ref="AV249:AV276" si="275">IF($C249=AV$307,$D249,"")</f>
        <v/>
      </c>
      <c r="AW249" s="207" t="str">
        <f t="shared" ref="AW249:AW276" si="276">IF($C249=AW$307,$D249,"")</f>
        <v/>
      </c>
      <c r="AY249" s="160"/>
      <c r="AZ249" s="160"/>
      <c r="BA249" s="160"/>
      <c r="BB249" s="160"/>
      <c r="BC249" s="160"/>
      <c r="BD249" s="160"/>
      <c r="BE249" s="160"/>
      <c r="BF249" s="160"/>
      <c r="BG249" s="160"/>
      <c r="BH249" s="160"/>
      <c r="BI249" s="160"/>
      <c r="BJ249" s="160"/>
      <c r="BK249" s="160"/>
      <c r="BL249" s="160"/>
      <c r="BM249" s="160"/>
    </row>
    <row r="250" spans="1:65" s="43" customFormat="1" hidden="1" outlineLevel="1" x14ac:dyDescent="0.2">
      <c r="A250" s="194"/>
      <c r="B250" s="4"/>
      <c r="C250" s="3"/>
      <c r="D250" s="89">
        <f t="shared" si="208"/>
        <v>0</v>
      </c>
      <c r="E250" s="195"/>
      <c r="F250" s="195"/>
      <c r="G250" s="196"/>
      <c r="H250" s="197"/>
      <c r="I250" s="198"/>
      <c r="J250" s="197"/>
      <c r="K250" s="198"/>
      <c r="L250" s="199"/>
      <c r="M250" s="200"/>
      <c r="N250" s="197"/>
      <c r="O250" s="201"/>
      <c r="P250" s="202">
        <f t="shared" si="243"/>
        <v>0</v>
      </c>
      <c r="Q250" s="195">
        <f t="shared" si="244"/>
        <v>0</v>
      </c>
      <c r="R250" s="195">
        <f t="shared" si="245"/>
        <v>0</v>
      </c>
      <c r="S250" s="203" t="str">
        <f t="shared" si="246"/>
        <v>-</v>
      </c>
      <c r="T250" s="204" t="str">
        <f t="shared" si="247"/>
        <v/>
      </c>
      <c r="U250" s="204" t="str">
        <f t="shared" si="248"/>
        <v/>
      </c>
      <c r="V250" s="204" t="str">
        <f t="shared" si="249"/>
        <v/>
      </c>
      <c r="W250" s="204" t="str">
        <f t="shared" si="250"/>
        <v/>
      </c>
      <c r="X250" s="204" t="str">
        <f t="shared" si="251"/>
        <v/>
      </c>
      <c r="Y250" s="204" t="str">
        <f t="shared" si="252"/>
        <v/>
      </c>
      <c r="Z250" s="204" t="str">
        <f t="shared" si="253"/>
        <v/>
      </c>
      <c r="AA250" s="204" t="str">
        <f t="shared" si="254"/>
        <v/>
      </c>
      <c r="AB250" s="204" t="str">
        <f t="shared" si="255"/>
        <v/>
      </c>
      <c r="AC250" s="204" t="str">
        <f t="shared" si="256"/>
        <v/>
      </c>
      <c r="AD250" s="205" t="str">
        <f t="shared" si="257"/>
        <v/>
      </c>
      <c r="AE250" s="205" t="str">
        <f t="shared" si="258"/>
        <v/>
      </c>
      <c r="AF250" s="205" t="str">
        <f t="shared" si="259"/>
        <v/>
      </c>
      <c r="AG250" s="205" t="str">
        <f t="shared" si="260"/>
        <v/>
      </c>
      <c r="AH250" s="206" t="str">
        <f t="shared" si="261"/>
        <v/>
      </c>
      <c r="AI250" s="207" t="str">
        <f t="shared" si="262"/>
        <v/>
      </c>
      <c r="AJ250" s="207" t="str">
        <f t="shared" si="263"/>
        <v/>
      </c>
      <c r="AK250" s="207" t="str">
        <f t="shared" si="264"/>
        <v/>
      </c>
      <c r="AL250" s="207" t="str">
        <f t="shared" si="265"/>
        <v/>
      </c>
      <c r="AM250" s="207" t="str">
        <f t="shared" si="266"/>
        <v/>
      </c>
      <c r="AN250" s="207" t="str">
        <f t="shared" si="267"/>
        <v/>
      </c>
      <c r="AO250" s="207" t="str">
        <f t="shared" si="268"/>
        <v/>
      </c>
      <c r="AP250" s="207" t="str">
        <f t="shared" si="269"/>
        <v/>
      </c>
      <c r="AQ250" s="207" t="str">
        <f t="shared" si="270"/>
        <v/>
      </c>
      <c r="AR250" s="207" t="str">
        <f t="shared" si="271"/>
        <v/>
      </c>
      <c r="AS250" s="207" t="str">
        <f t="shared" si="272"/>
        <v/>
      </c>
      <c r="AT250" s="207" t="str">
        <f t="shared" si="273"/>
        <v/>
      </c>
      <c r="AU250" s="207" t="str">
        <f t="shared" si="274"/>
        <v/>
      </c>
      <c r="AV250" s="207" t="str">
        <f t="shared" si="275"/>
        <v/>
      </c>
      <c r="AW250" s="207" t="str">
        <f t="shared" si="276"/>
        <v/>
      </c>
      <c r="AY250" s="160"/>
      <c r="AZ250" s="160"/>
      <c r="BA250" s="160"/>
      <c r="BB250" s="160"/>
      <c r="BC250" s="160"/>
      <c r="BD250" s="160"/>
      <c r="BE250" s="160"/>
      <c r="BF250" s="160"/>
      <c r="BG250" s="160"/>
      <c r="BH250" s="160"/>
      <c r="BI250" s="160"/>
      <c r="BJ250" s="160"/>
      <c r="BK250" s="160"/>
      <c r="BL250" s="160"/>
      <c r="BM250" s="160"/>
    </row>
    <row r="251" spans="1:65" s="43" customFormat="1" hidden="1" outlineLevel="1" x14ac:dyDescent="0.2">
      <c r="A251" s="194"/>
      <c r="B251" s="4"/>
      <c r="C251" s="3"/>
      <c r="D251" s="89">
        <f t="shared" si="208"/>
        <v>0</v>
      </c>
      <c r="E251" s="195"/>
      <c r="F251" s="195"/>
      <c r="G251" s="196"/>
      <c r="H251" s="197"/>
      <c r="I251" s="198"/>
      <c r="J251" s="197"/>
      <c r="K251" s="198"/>
      <c r="L251" s="199"/>
      <c r="M251" s="200"/>
      <c r="N251" s="197"/>
      <c r="O251" s="201"/>
      <c r="P251" s="202">
        <f t="shared" si="243"/>
        <v>0</v>
      </c>
      <c r="Q251" s="195">
        <f t="shared" si="244"/>
        <v>0</v>
      </c>
      <c r="R251" s="195">
        <f t="shared" si="245"/>
        <v>0</v>
      </c>
      <c r="S251" s="203" t="str">
        <f t="shared" si="246"/>
        <v>-</v>
      </c>
      <c r="T251" s="204" t="str">
        <f t="shared" si="247"/>
        <v/>
      </c>
      <c r="U251" s="204" t="str">
        <f t="shared" si="248"/>
        <v/>
      </c>
      <c r="V251" s="204" t="str">
        <f t="shared" si="249"/>
        <v/>
      </c>
      <c r="W251" s="204" t="str">
        <f t="shared" si="250"/>
        <v/>
      </c>
      <c r="X251" s="204" t="str">
        <f t="shared" si="251"/>
        <v/>
      </c>
      <c r="Y251" s="204" t="str">
        <f t="shared" si="252"/>
        <v/>
      </c>
      <c r="Z251" s="204" t="str">
        <f t="shared" si="253"/>
        <v/>
      </c>
      <c r="AA251" s="204" t="str">
        <f t="shared" si="254"/>
        <v/>
      </c>
      <c r="AB251" s="204" t="str">
        <f t="shared" si="255"/>
        <v/>
      </c>
      <c r="AC251" s="204" t="str">
        <f t="shared" si="256"/>
        <v/>
      </c>
      <c r="AD251" s="205" t="str">
        <f t="shared" si="257"/>
        <v/>
      </c>
      <c r="AE251" s="205" t="str">
        <f t="shared" si="258"/>
        <v/>
      </c>
      <c r="AF251" s="205" t="str">
        <f t="shared" si="259"/>
        <v/>
      </c>
      <c r="AG251" s="205" t="str">
        <f t="shared" si="260"/>
        <v/>
      </c>
      <c r="AH251" s="206" t="str">
        <f t="shared" si="261"/>
        <v/>
      </c>
      <c r="AI251" s="207" t="str">
        <f t="shared" si="262"/>
        <v/>
      </c>
      <c r="AJ251" s="207" t="str">
        <f t="shared" si="263"/>
        <v/>
      </c>
      <c r="AK251" s="207" t="str">
        <f t="shared" si="264"/>
        <v/>
      </c>
      <c r="AL251" s="207" t="str">
        <f t="shared" si="265"/>
        <v/>
      </c>
      <c r="AM251" s="207" t="str">
        <f t="shared" si="266"/>
        <v/>
      </c>
      <c r="AN251" s="207" t="str">
        <f t="shared" si="267"/>
        <v/>
      </c>
      <c r="AO251" s="207" t="str">
        <f t="shared" si="268"/>
        <v/>
      </c>
      <c r="AP251" s="207" t="str">
        <f t="shared" si="269"/>
        <v/>
      </c>
      <c r="AQ251" s="207" t="str">
        <f t="shared" si="270"/>
        <v/>
      </c>
      <c r="AR251" s="207" t="str">
        <f t="shared" si="271"/>
        <v/>
      </c>
      <c r="AS251" s="207" t="str">
        <f t="shared" si="272"/>
        <v/>
      </c>
      <c r="AT251" s="207" t="str">
        <f t="shared" si="273"/>
        <v/>
      </c>
      <c r="AU251" s="207" t="str">
        <f t="shared" si="274"/>
        <v/>
      </c>
      <c r="AV251" s="207" t="str">
        <f t="shared" si="275"/>
        <v/>
      </c>
      <c r="AW251" s="207" t="str">
        <f t="shared" si="276"/>
        <v/>
      </c>
      <c r="AY251" s="160"/>
      <c r="AZ251" s="160"/>
      <c r="BA251" s="160"/>
      <c r="BB251" s="160"/>
      <c r="BC251" s="160"/>
      <c r="BD251" s="160"/>
      <c r="BE251" s="160"/>
      <c r="BF251" s="160"/>
      <c r="BG251" s="160"/>
      <c r="BH251" s="160"/>
      <c r="BI251" s="160"/>
      <c r="BJ251" s="160"/>
      <c r="BK251" s="160"/>
      <c r="BL251" s="160"/>
      <c r="BM251" s="160"/>
    </row>
    <row r="252" spans="1:65" s="43" customFormat="1" hidden="1" outlineLevel="1" x14ac:dyDescent="0.2">
      <c r="A252" s="194"/>
      <c r="B252" s="4"/>
      <c r="C252" s="3"/>
      <c r="D252" s="89">
        <f t="shared" si="208"/>
        <v>0</v>
      </c>
      <c r="E252" s="195"/>
      <c r="F252" s="195"/>
      <c r="G252" s="196"/>
      <c r="H252" s="197"/>
      <c r="I252" s="198"/>
      <c r="J252" s="197"/>
      <c r="K252" s="198"/>
      <c r="L252" s="199"/>
      <c r="M252" s="200"/>
      <c r="N252" s="197"/>
      <c r="O252" s="201"/>
      <c r="P252" s="202">
        <f t="shared" si="243"/>
        <v>0</v>
      </c>
      <c r="Q252" s="195">
        <f t="shared" si="244"/>
        <v>0</v>
      </c>
      <c r="R252" s="195">
        <f t="shared" si="245"/>
        <v>0</v>
      </c>
      <c r="S252" s="203" t="str">
        <f t="shared" si="246"/>
        <v>-</v>
      </c>
      <c r="T252" s="204" t="str">
        <f t="shared" si="247"/>
        <v/>
      </c>
      <c r="U252" s="204" t="str">
        <f t="shared" si="248"/>
        <v/>
      </c>
      <c r="V252" s="204" t="str">
        <f t="shared" si="249"/>
        <v/>
      </c>
      <c r="W252" s="204" t="str">
        <f t="shared" si="250"/>
        <v/>
      </c>
      <c r="X252" s="204" t="str">
        <f t="shared" si="251"/>
        <v/>
      </c>
      <c r="Y252" s="204" t="str">
        <f t="shared" si="252"/>
        <v/>
      </c>
      <c r="Z252" s="204" t="str">
        <f t="shared" si="253"/>
        <v/>
      </c>
      <c r="AA252" s="204" t="str">
        <f t="shared" si="254"/>
        <v/>
      </c>
      <c r="AB252" s="204" t="str">
        <f t="shared" si="255"/>
        <v/>
      </c>
      <c r="AC252" s="204" t="str">
        <f t="shared" si="256"/>
        <v/>
      </c>
      <c r="AD252" s="205" t="str">
        <f t="shared" si="257"/>
        <v/>
      </c>
      <c r="AE252" s="205" t="str">
        <f t="shared" si="258"/>
        <v/>
      </c>
      <c r="AF252" s="205" t="str">
        <f t="shared" si="259"/>
        <v/>
      </c>
      <c r="AG252" s="205" t="str">
        <f t="shared" si="260"/>
        <v/>
      </c>
      <c r="AH252" s="206" t="str">
        <f t="shared" si="261"/>
        <v/>
      </c>
      <c r="AI252" s="207" t="str">
        <f t="shared" si="262"/>
        <v/>
      </c>
      <c r="AJ252" s="207" t="str">
        <f t="shared" si="263"/>
        <v/>
      </c>
      <c r="AK252" s="207" t="str">
        <f t="shared" si="264"/>
        <v/>
      </c>
      <c r="AL252" s="207" t="str">
        <f t="shared" si="265"/>
        <v/>
      </c>
      <c r="AM252" s="207" t="str">
        <f t="shared" si="266"/>
        <v/>
      </c>
      <c r="AN252" s="207" t="str">
        <f t="shared" si="267"/>
        <v/>
      </c>
      <c r="AO252" s="207" t="str">
        <f t="shared" si="268"/>
        <v/>
      </c>
      <c r="AP252" s="207" t="str">
        <f t="shared" si="269"/>
        <v/>
      </c>
      <c r="AQ252" s="207" t="str">
        <f t="shared" si="270"/>
        <v/>
      </c>
      <c r="AR252" s="207" t="str">
        <f t="shared" si="271"/>
        <v/>
      </c>
      <c r="AS252" s="207" t="str">
        <f t="shared" si="272"/>
        <v/>
      </c>
      <c r="AT252" s="207" t="str">
        <f t="shared" si="273"/>
        <v/>
      </c>
      <c r="AU252" s="207" t="str">
        <f t="shared" si="274"/>
        <v/>
      </c>
      <c r="AV252" s="207" t="str">
        <f t="shared" si="275"/>
        <v/>
      </c>
      <c r="AW252" s="207" t="str">
        <f t="shared" si="276"/>
        <v/>
      </c>
      <c r="AY252" s="160"/>
      <c r="AZ252" s="160"/>
      <c r="BA252" s="160"/>
      <c r="BB252" s="160"/>
      <c r="BC252" s="160"/>
      <c r="BD252" s="160"/>
      <c r="BE252" s="160"/>
      <c r="BF252" s="160"/>
      <c r="BG252" s="160"/>
      <c r="BH252" s="160"/>
      <c r="BI252" s="160"/>
      <c r="BJ252" s="160"/>
      <c r="BK252" s="160"/>
      <c r="BL252" s="160"/>
      <c r="BM252" s="160"/>
    </row>
    <row r="253" spans="1:65" s="43" customFormat="1" hidden="1" outlineLevel="1" x14ac:dyDescent="0.2">
      <c r="A253" s="194"/>
      <c r="B253" s="4"/>
      <c r="C253" s="3"/>
      <c r="D253" s="89">
        <f t="shared" si="208"/>
        <v>0</v>
      </c>
      <c r="E253" s="195"/>
      <c r="F253" s="195"/>
      <c r="G253" s="196"/>
      <c r="H253" s="197"/>
      <c r="I253" s="198"/>
      <c r="J253" s="197"/>
      <c r="K253" s="198"/>
      <c r="L253" s="199"/>
      <c r="M253" s="200"/>
      <c r="N253" s="197"/>
      <c r="O253" s="201"/>
      <c r="P253" s="202">
        <f t="shared" si="243"/>
        <v>0</v>
      </c>
      <c r="Q253" s="195">
        <f t="shared" si="244"/>
        <v>0</v>
      </c>
      <c r="R253" s="195">
        <f t="shared" si="245"/>
        <v>0</v>
      </c>
      <c r="S253" s="203" t="str">
        <f t="shared" si="246"/>
        <v>-</v>
      </c>
      <c r="T253" s="204" t="str">
        <f t="shared" si="247"/>
        <v/>
      </c>
      <c r="U253" s="204" t="str">
        <f t="shared" si="248"/>
        <v/>
      </c>
      <c r="V253" s="204" t="str">
        <f t="shared" si="249"/>
        <v/>
      </c>
      <c r="W253" s="204" t="str">
        <f t="shared" si="250"/>
        <v/>
      </c>
      <c r="X253" s="204" t="str">
        <f t="shared" si="251"/>
        <v/>
      </c>
      <c r="Y253" s="204" t="str">
        <f t="shared" si="252"/>
        <v/>
      </c>
      <c r="Z253" s="204" t="str">
        <f t="shared" si="253"/>
        <v/>
      </c>
      <c r="AA253" s="204" t="str">
        <f t="shared" si="254"/>
        <v/>
      </c>
      <c r="AB253" s="204" t="str">
        <f t="shared" si="255"/>
        <v/>
      </c>
      <c r="AC253" s="204" t="str">
        <f t="shared" si="256"/>
        <v/>
      </c>
      <c r="AD253" s="205" t="str">
        <f t="shared" si="257"/>
        <v/>
      </c>
      <c r="AE253" s="205" t="str">
        <f t="shared" si="258"/>
        <v/>
      </c>
      <c r="AF253" s="205" t="str">
        <f t="shared" si="259"/>
        <v/>
      </c>
      <c r="AG253" s="205" t="str">
        <f t="shared" si="260"/>
        <v/>
      </c>
      <c r="AH253" s="206" t="str">
        <f t="shared" si="261"/>
        <v/>
      </c>
      <c r="AI253" s="207" t="str">
        <f t="shared" si="262"/>
        <v/>
      </c>
      <c r="AJ253" s="207" t="str">
        <f t="shared" si="263"/>
        <v/>
      </c>
      <c r="AK253" s="207" t="str">
        <f t="shared" si="264"/>
        <v/>
      </c>
      <c r="AL253" s="207" t="str">
        <f t="shared" si="265"/>
        <v/>
      </c>
      <c r="AM253" s="207" t="str">
        <f t="shared" si="266"/>
        <v/>
      </c>
      <c r="AN253" s="207" t="str">
        <f t="shared" si="267"/>
        <v/>
      </c>
      <c r="AO253" s="207" t="str">
        <f t="shared" si="268"/>
        <v/>
      </c>
      <c r="AP253" s="207" t="str">
        <f t="shared" si="269"/>
        <v/>
      </c>
      <c r="AQ253" s="207" t="str">
        <f t="shared" si="270"/>
        <v/>
      </c>
      <c r="AR253" s="207" t="str">
        <f t="shared" si="271"/>
        <v/>
      </c>
      <c r="AS253" s="207" t="str">
        <f t="shared" si="272"/>
        <v/>
      </c>
      <c r="AT253" s="207" t="str">
        <f t="shared" si="273"/>
        <v/>
      </c>
      <c r="AU253" s="207" t="str">
        <f t="shared" si="274"/>
        <v/>
      </c>
      <c r="AV253" s="207" t="str">
        <f t="shared" si="275"/>
        <v/>
      </c>
      <c r="AW253" s="207" t="str">
        <f t="shared" si="276"/>
        <v/>
      </c>
      <c r="AY253" s="160"/>
      <c r="AZ253" s="160"/>
      <c r="BA253" s="160"/>
      <c r="BB253" s="160"/>
      <c r="BC253" s="160"/>
      <c r="BD253" s="160"/>
      <c r="BE253" s="160"/>
      <c r="BF253" s="160"/>
      <c r="BG253" s="160"/>
      <c r="BH253" s="160"/>
      <c r="BI253" s="160"/>
      <c r="BJ253" s="160"/>
      <c r="BK253" s="160"/>
      <c r="BL253" s="160"/>
      <c r="BM253" s="160"/>
    </row>
    <row r="254" spans="1:65" s="43" customFormat="1" hidden="1" outlineLevel="1" x14ac:dyDescent="0.2">
      <c r="A254" s="194"/>
      <c r="B254" s="4"/>
      <c r="C254" s="3"/>
      <c r="D254" s="89">
        <f t="shared" si="208"/>
        <v>0</v>
      </c>
      <c r="E254" s="195"/>
      <c r="F254" s="195"/>
      <c r="G254" s="196"/>
      <c r="H254" s="197"/>
      <c r="I254" s="198"/>
      <c r="J254" s="197"/>
      <c r="K254" s="198"/>
      <c r="L254" s="199"/>
      <c r="M254" s="200"/>
      <c r="N254" s="197"/>
      <c r="O254" s="201"/>
      <c r="P254" s="202">
        <f t="shared" si="243"/>
        <v>0</v>
      </c>
      <c r="Q254" s="195">
        <f t="shared" si="244"/>
        <v>0</v>
      </c>
      <c r="R254" s="195">
        <f t="shared" si="245"/>
        <v>0</v>
      </c>
      <c r="S254" s="203" t="str">
        <f t="shared" si="246"/>
        <v>-</v>
      </c>
      <c r="T254" s="204" t="str">
        <f t="shared" si="247"/>
        <v/>
      </c>
      <c r="U254" s="204" t="str">
        <f t="shared" si="248"/>
        <v/>
      </c>
      <c r="V254" s="204" t="str">
        <f t="shared" si="249"/>
        <v/>
      </c>
      <c r="W254" s="204" t="str">
        <f t="shared" si="250"/>
        <v/>
      </c>
      <c r="X254" s="204" t="str">
        <f t="shared" si="251"/>
        <v/>
      </c>
      <c r="Y254" s="204" t="str">
        <f t="shared" si="252"/>
        <v/>
      </c>
      <c r="Z254" s="204" t="str">
        <f t="shared" si="253"/>
        <v/>
      </c>
      <c r="AA254" s="204" t="str">
        <f t="shared" si="254"/>
        <v/>
      </c>
      <c r="AB254" s="204" t="str">
        <f t="shared" si="255"/>
        <v/>
      </c>
      <c r="AC254" s="204" t="str">
        <f t="shared" si="256"/>
        <v/>
      </c>
      <c r="AD254" s="205" t="str">
        <f t="shared" si="257"/>
        <v/>
      </c>
      <c r="AE254" s="205" t="str">
        <f t="shared" si="258"/>
        <v/>
      </c>
      <c r="AF254" s="205" t="str">
        <f t="shared" si="259"/>
        <v/>
      </c>
      <c r="AG254" s="205" t="str">
        <f t="shared" si="260"/>
        <v/>
      </c>
      <c r="AH254" s="206" t="str">
        <f t="shared" si="261"/>
        <v/>
      </c>
      <c r="AI254" s="207" t="str">
        <f t="shared" si="262"/>
        <v/>
      </c>
      <c r="AJ254" s="207" t="str">
        <f t="shared" si="263"/>
        <v/>
      </c>
      <c r="AK254" s="207" t="str">
        <f t="shared" si="264"/>
        <v/>
      </c>
      <c r="AL254" s="207" t="str">
        <f t="shared" si="265"/>
        <v/>
      </c>
      <c r="AM254" s="207" t="str">
        <f t="shared" si="266"/>
        <v/>
      </c>
      <c r="AN254" s="207" t="str">
        <f t="shared" si="267"/>
        <v/>
      </c>
      <c r="AO254" s="207" t="str">
        <f t="shared" si="268"/>
        <v/>
      </c>
      <c r="AP254" s="207" t="str">
        <f t="shared" si="269"/>
        <v/>
      </c>
      <c r="AQ254" s="207" t="str">
        <f t="shared" si="270"/>
        <v/>
      </c>
      <c r="AR254" s="207" t="str">
        <f t="shared" si="271"/>
        <v/>
      </c>
      <c r="AS254" s="207" t="str">
        <f t="shared" si="272"/>
        <v/>
      </c>
      <c r="AT254" s="207" t="str">
        <f t="shared" si="273"/>
        <v/>
      </c>
      <c r="AU254" s="207" t="str">
        <f t="shared" si="274"/>
        <v/>
      </c>
      <c r="AV254" s="207" t="str">
        <f t="shared" si="275"/>
        <v/>
      </c>
      <c r="AW254" s="207" t="str">
        <f t="shared" si="276"/>
        <v/>
      </c>
      <c r="AY254" s="160"/>
      <c r="AZ254" s="160"/>
      <c r="BA254" s="160"/>
      <c r="BB254" s="160"/>
      <c r="BC254" s="160"/>
      <c r="BD254" s="160"/>
      <c r="BE254" s="160"/>
      <c r="BF254" s="160"/>
      <c r="BG254" s="160"/>
      <c r="BH254" s="160"/>
      <c r="BI254" s="160"/>
      <c r="BJ254" s="160"/>
      <c r="BK254" s="160"/>
      <c r="BL254" s="160"/>
      <c r="BM254" s="160"/>
    </row>
    <row r="255" spans="1:65" s="43" customFormat="1" hidden="1" outlineLevel="1" x14ac:dyDescent="0.2">
      <c r="A255" s="194"/>
      <c r="B255" s="4"/>
      <c r="C255" s="3"/>
      <c r="D255" s="89">
        <f t="shared" si="208"/>
        <v>0</v>
      </c>
      <c r="E255" s="195"/>
      <c r="F255" s="195"/>
      <c r="G255" s="196"/>
      <c r="H255" s="197"/>
      <c r="I255" s="198"/>
      <c r="J255" s="197"/>
      <c r="K255" s="198"/>
      <c r="L255" s="199"/>
      <c r="M255" s="200"/>
      <c r="N255" s="197"/>
      <c r="O255" s="201"/>
      <c r="P255" s="202">
        <f t="shared" si="243"/>
        <v>0</v>
      </c>
      <c r="Q255" s="195">
        <f t="shared" si="244"/>
        <v>0</v>
      </c>
      <c r="R255" s="195">
        <f t="shared" si="245"/>
        <v>0</v>
      </c>
      <c r="S255" s="203" t="str">
        <f t="shared" si="246"/>
        <v>-</v>
      </c>
      <c r="T255" s="204" t="str">
        <f t="shared" si="247"/>
        <v/>
      </c>
      <c r="U255" s="204" t="str">
        <f t="shared" si="248"/>
        <v/>
      </c>
      <c r="V255" s="204" t="str">
        <f t="shared" si="249"/>
        <v/>
      </c>
      <c r="W255" s="204" t="str">
        <f t="shared" si="250"/>
        <v/>
      </c>
      <c r="X255" s="204" t="str">
        <f t="shared" si="251"/>
        <v/>
      </c>
      <c r="Y255" s="204" t="str">
        <f t="shared" si="252"/>
        <v/>
      </c>
      <c r="Z255" s="204" t="str">
        <f t="shared" si="253"/>
        <v/>
      </c>
      <c r="AA255" s="204" t="str">
        <f t="shared" si="254"/>
        <v/>
      </c>
      <c r="AB255" s="204" t="str">
        <f t="shared" si="255"/>
        <v/>
      </c>
      <c r="AC255" s="204" t="str">
        <f t="shared" si="256"/>
        <v/>
      </c>
      <c r="AD255" s="205" t="str">
        <f t="shared" si="257"/>
        <v/>
      </c>
      <c r="AE255" s="205" t="str">
        <f t="shared" si="258"/>
        <v/>
      </c>
      <c r="AF255" s="205" t="str">
        <f t="shared" si="259"/>
        <v/>
      </c>
      <c r="AG255" s="205" t="str">
        <f t="shared" si="260"/>
        <v/>
      </c>
      <c r="AH255" s="206" t="str">
        <f t="shared" si="261"/>
        <v/>
      </c>
      <c r="AI255" s="207" t="str">
        <f t="shared" si="262"/>
        <v/>
      </c>
      <c r="AJ255" s="207" t="str">
        <f t="shared" si="263"/>
        <v/>
      </c>
      <c r="AK255" s="207" t="str">
        <f t="shared" si="264"/>
        <v/>
      </c>
      <c r="AL255" s="207" t="str">
        <f t="shared" si="265"/>
        <v/>
      </c>
      <c r="AM255" s="207" t="str">
        <f t="shared" si="266"/>
        <v/>
      </c>
      <c r="AN255" s="207" t="str">
        <f t="shared" si="267"/>
        <v/>
      </c>
      <c r="AO255" s="207" t="str">
        <f t="shared" si="268"/>
        <v/>
      </c>
      <c r="AP255" s="207" t="str">
        <f t="shared" si="269"/>
        <v/>
      </c>
      <c r="AQ255" s="207" t="str">
        <f t="shared" si="270"/>
        <v/>
      </c>
      <c r="AR255" s="207" t="str">
        <f t="shared" si="271"/>
        <v/>
      </c>
      <c r="AS255" s="207" t="str">
        <f t="shared" si="272"/>
        <v/>
      </c>
      <c r="AT255" s="207" t="str">
        <f t="shared" si="273"/>
        <v/>
      </c>
      <c r="AU255" s="207" t="str">
        <f t="shared" si="274"/>
        <v/>
      </c>
      <c r="AV255" s="207" t="str">
        <f t="shared" si="275"/>
        <v/>
      </c>
      <c r="AW255" s="207" t="str">
        <f t="shared" si="276"/>
        <v/>
      </c>
      <c r="AY255" s="160"/>
      <c r="AZ255" s="160"/>
      <c r="BA255" s="160"/>
      <c r="BB255" s="160"/>
      <c r="BC255" s="160"/>
      <c r="BD255" s="160"/>
      <c r="BE255" s="160"/>
      <c r="BF255" s="160"/>
      <c r="BG255" s="160"/>
      <c r="BH255" s="160"/>
      <c r="BI255" s="160"/>
      <c r="BJ255" s="160"/>
      <c r="BK255" s="160"/>
      <c r="BL255" s="160"/>
      <c r="BM255" s="160"/>
    </row>
    <row r="256" spans="1:65" s="43" customFormat="1" hidden="1" outlineLevel="1" x14ac:dyDescent="0.2">
      <c r="A256" s="194"/>
      <c r="B256" s="4"/>
      <c r="C256" s="3"/>
      <c r="D256" s="89">
        <f t="shared" si="208"/>
        <v>0</v>
      </c>
      <c r="E256" s="195"/>
      <c r="F256" s="195"/>
      <c r="G256" s="196"/>
      <c r="H256" s="197"/>
      <c r="I256" s="198"/>
      <c r="J256" s="197"/>
      <c r="K256" s="198"/>
      <c r="L256" s="199"/>
      <c r="M256" s="200"/>
      <c r="N256" s="197"/>
      <c r="O256" s="201"/>
      <c r="P256" s="202">
        <f t="shared" si="243"/>
        <v>0</v>
      </c>
      <c r="Q256" s="195">
        <f t="shared" si="244"/>
        <v>0</v>
      </c>
      <c r="R256" s="195">
        <f t="shared" si="245"/>
        <v>0</v>
      </c>
      <c r="S256" s="203" t="str">
        <f t="shared" si="246"/>
        <v>-</v>
      </c>
      <c r="T256" s="204" t="str">
        <f t="shared" si="247"/>
        <v/>
      </c>
      <c r="U256" s="204" t="str">
        <f t="shared" si="248"/>
        <v/>
      </c>
      <c r="V256" s="204" t="str">
        <f t="shared" si="249"/>
        <v/>
      </c>
      <c r="W256" s="204" t="str">
        <f t="shared" si="250"/>
        <v/>
      </c>
      <c r="X256" s="204" t="str">
        <f t="shared" si="251"/>
        <v/>
      </c>
      <c r="Y256" s="204" t="str">
        <f t="shared" si="252"/>
        <v/>
      </c>
      <c r="Z256" s="204" t="str">
        <f t="shared" si="253"/>
        <v/>
      </c>
      <c r="AA256" s="204" t="str">
        <f t="shared" si="254"/>
        <v/>
      </c>
      <c r="AB256" s="204" t="str">
        <f t="shared" si="255"/>
        <v/>
      </c>
      <c r="AC256" s="204" t="str">
        <f t="shared" si="256"/>
        <v/>
      </c>
      <c r="AD256" s="205" t="str">
        <f t="shared" si="257"/>
        <v/>
      </c>
      <c r="AE256" s="205" t="str">
        <f t="shared" si="258"/>
        <v/>
      </c>
      <c r="AF256" s="205" t="str">
        <f t="shared" si="259"/>
        <v/>
      </c>
      <c r="AG256" s="205" t="str">
        <f t="shared" si="260"/>
        <v/>
      </c>
      <c r="AH256" s="206" t="str">
        <f t="shared" si="261"/>
        <v/>
      </c>
      <c r="AI256" s="207" t="str">
        <f t="shared" si="262"/>
        <v/>
      </c>
      <c r="AJ256" s="207" t="str">
        <f t="shared" si="263"/>
        <v/>
      </c>
      <c r="AK256" s="207" t="str">
        <f t="shared" si="264"/>
        <v/>
      </c>
      <c r="AL256" s="207" t="str">
        <f t="shared" si="265"/>
        <v/>
      </c>
      <c r="AM256" s="207" t="str">
        <f t="shared" si="266"/>
        <v/>
      </c>
      <c r="AN256" s="207" t="str">
        <f t="shared" si="267"/>
        <v/>
      </c>
      <c r="AO256" s="207" t="str">
        <f t="shared" si="268"/>
        <v/>
      </c>
      <c r="AP256" s="207" t="str">
        <f t="shared" si="269"/>
        <v/>
      </c>
      <c r="AQ256" s="207" t="str">
        <f t="shared" si="270"/>
        <v/>
      </c>
      <c r="AR256" s="207" t="str">
        <f t="shared" si="271"/>
        <v/>
      </c>
      <c r="AS256" s="207" t="str">
        <f t="shared" si="272"/>
        <v/>
      </c>
      <c r="AT256" s="207" t="str">
        <f t="shared" si="273"/>
        <v/>
      </c>
      <c r="AU256" s="207" t="str">
        <f t="shared" si="274"/>
        <v/>
      </c>
      <c r="AV256" s="207" t="str">
        <f t="shared" si="275"/>
        <v/>
      </c>
      <c r="AW256" s="207" t="str">
        <f t="shared" si="276"/>
        <v/>
      </c>
      <c r="AY256" s="160"/>
      <c r="AZ256" s="160"/>
      <c r="BA256" s="160"/>
      <c r="BB256" s="160"/>
      <c r="BC256" s="160"/>
      <c r="BD256" s="160"/>
      <c r="BE256" s="160"/>
      <c r="BF256" s="160"/>
      <c r="BG256" s="160"/>
      <c r="BH256" s="160"/>
      <c r="BI256" s="160"/>
      <c r="BJ256" s="160"/>
      <c r="BK256" s="160"/>
      <c r="BL256" s="160"/>
      <c r="BM256" s="160"/>
    </row>
    <row r="257" spans="1:65" s="43" customFormat="1" hidden="1" outlineLevel="1" x14ac:dyDescent="0.2">
      <c r="A257" s="194"/>
      <c r="B257" s="4"/>
      <c r="C257" s="3"/>
      <c r="D257" s="89">
        <f t="shared" si="208"/>
        <v>0</v>
      </c>
      <c r="E257" s="195"/>
      <c r="F257" s="195"/>
      <c r="G257" s="196"/>
      <c r="H257" s="197"/>
      <c r="I257" s="198"/>
      <c r="J257" s="197"/>
      <c r="K257" s="198"/>
      <c r="L257" s="199"/>
      <c r="M257" s="200"/>
      <c r="N257" s="197"/>
      <c r="O257" s="201"/>
      <c r="P257" s="202">
        <f t="shared" si="243"/>
        <v>0</v>
      </c>
      <c r="Q257" s="195">
        <f t="shared" si="244"/>
        <v>0</v>
      </c>
      <c r="R257" s="195">
        <f t="shared" si="245"/>
        <v>0</v>
      </c>
      <c r="S257" s="203" t="str">
        <f t="shared" si="246"/>
        <v>-</v>
      </c>
      <c r="T257" s="204" t="str">
        <f t="shared" si="247"/>
        <v/>
      </c>
      <c r="U257" s="204" t="str">
        <f t="shared" si="248"/>
        <v/>
      </c>
      <c r="V257" s="204" t="str">
        <f t="shared" si="249"/>
        <v/>
      </c>
      <c r="W257" s="204" t="str">
        <f t="shared" si="250"/>
        <v/>
      </c>
      <c r="X257" s="204" t="str">
        <f t="shared" si="251"/>
        <v/>
      </c>
      <c r="Y257" s="204" t="str">
        <f t="shared" si="252"/>
        <v/>
      </c>
      <c r="Z257" s="204" t="str">
        <f t="shared" si="253"/>
        <v/>
      </c>
      <c r="AA257" s="204" t="str">
        <f t="shared" si="254"/>
        <v/>
      </c>
      <c r="AB257" s="204" t="str">
        <f t="shared" si="255"/>
        <v/>
      </c>
      <c r="AC257" s="204" t="str">
        <f t="shared" si="256"/>
        <v/>
      </c>
      <c r="AD257" s="205" t="str">
        <f t="shared" si="257"/>
        <v/>
      </c>
      <c r="AE257" s="205" t="str">
        <f t="shared" si="258"/>
        <v/>
      </c>
      <c r="AF257" s="205" t="str">
        <f t="shared" si="259"/>
        <v/>
      </c>
      <c r="AG257" s="205" t="str">
        <f t="shared" si="260"/>
        <v/>
      </c>
      <c r="AH257" s="206" t="str">
        <f t="shared" si="261"/>
        <v/>
      </c>
      <c r="AI257" s="207" t="str">
        <f t="shared" si="262"/>
        <v/>
      </c>
      <c r="AJ257" s="207" t="str">
        <f t="shared" si="263"/>
        <v/>
      </c>
      <c r="AK257" s="207" t="str">
        <f t="shared" si="264"/>
        <v/>
      </c>
      <c r="AL257" s="207" t="str">
        <f t="shared" si="265"/>
        <v/>
      </c>
      <c r="AM257" s="207" t="str">
        <f t="shared" si="266"/>
        <v/>
      </c>
      <c r="AN257" s="207" t="str">
        <f t="shared" si="267"/>
        <v/>
      </c>
      <c r="AO257" s="207" t="str">
        <f t="shared" si="268"/>
        <v/>
      </c>
      <c r="AP257" s="207" t="str">
        <f t="shared" si="269"/>
        <v/>
      </c>
      <c r="AQ257" s="207" t="str">
        <f t="shared" si="270"/>
        <v/>
      </c>
      <c r="AR257" s="207" t="str">
        <f t="shared" si="271"/>
        <v/>
      </c>
      <c r="AS257" s="207" t="str">
        <f t="shared" si="272"/>
        <v/>
      </c>
      <c r="AT257" s="207" t="str">
        <f t="shared" si="273"/>
        <v/>
      </c>
      <c r="AU257" s="207" t="str">
        <f t="shared" si="274"/>
        <v/>
      </c>
      <c r="AV257" s="207" t="str">
        <f t="shared" si="275"/>
        <v/>
      </c>
      <c r="AW257" s="207" t="str">
        <f t="shared" si="276"/>
        <v/>
      </c>
      <c r="AY257" s="160"/>
      <c r="AZ257" s="160"/>
      <c r="BA257" s="160"/>
      <c r="BB257" s="160"/>
      <c r="BC257" s="160"/>
      <c r="BD257" s="160"/>
      <c r="BE257" s="160"/>
      <c r="BF257" s="160"/>
      <c r="BG257" s="160"/>
      <c r="BH257" s="160"/>
      <c r="BI257" s="160"/>
      <c r="BJ257" s="160"/>
      <c r="BK257" s="160"/>
      <c r="BL257" s="160"/>
      <c r="BM257" s="160"/>
    </row>
    <row r="258" spans="1:65" s="43" customFormat="1" hidden="1" outlineLevel="1" x14ac:dyDescent="0.2">
      <c r="A258" s="194"/>
      <c r="B258" s="4"/>
      <c r="C258" s="3"/>
      <c r="D258" s="89">
        <f t="shared" si="208"/>
        <v>0</v>
      </c>
      <c r="E258" s="195"/>
      <c r="F258" s="195"/>
      <c r="G258" s="196"/>
      <c r="H258" s="197"/>
      <c r="I258" s="198"/>
      <c r="J258" s="197"/>
      <c r="K258" s="198"/>
      <c r="L258" s="199"/>
      <c r="M258" s="200"/>
      <c r="N258" s="197"/>
      <c r="O258" s="201"/>
      <c r="P258" s="202">
        <f t="shared" si="243"/>
        <v>0</v>
      </c>
      <c r="Q258" s="195">
        <f t="shared" si="244"/>
        <v>0</v>
      </c>
      <c r="R258" s="195">
        <f t="shared" si="245"/>
        <v>0</v>
      </c>
      <c r="S258" s="203" t="str">
        <f t="shared" si="246"/>
        <v>-</v>
      </c>
      <c r="T258" s="204" t="str">
        <f t="shared" si="247"/>
        <v/>
      </c>
      <c r="U258" s="204" t="str">
        <f t="shared" si="248"/>
        <v/>
      </c>
      <c r="V258" s="204" t="str">
        <f t="shared" si="249"/>
        <v/>
      </c>
      <c r="W258" s="204" t="str">
        <f t="shared" si="250"/>
        <v/>
      </c>
      <c r="X258" s="204" t="str">
        <f t="shared" si="251"/>
        <v/>
      </c>
      <c r="Y258" s="204" t="str">
        <f t="shared" si="252"/>
        <v/>
      </c>
      <c r="Z258" s="204" t="str">
        <f t="shared" si="253"/>
        <v/>
      </c>
      <c r="AA258" s="204" t="str">
        <f t="shared" si="254"/>
        <v/>
      </c>
      <c r="AB258" s="204" t="str">
        <f t="shared" si="255"/>
        <v/>
      </c>
      <c r="AC258" s="204" t="str">
        <f t="shared" si="256"/>
        <v/>
      </c>
      <c r="AD258" s="205" t="str">
        <f t="shared" si="257"/>
        <v/>
      </c>
      <c r="AE258" s="205" t="str">
        <f t="shared" si="258"/>
        <v/>
      </c>
      <c r="AF258" s="205" t="str">
        <f t="shared" si="259"/>
        <v/>
      </c>
      <c r="AG258" s="205" t="str">
        <f t="shared" si="260"/>
        <v/>
      </c>
      <c r="AH258" s="206" t="str">
        <f t="shared" si="261"/>
        <v/>
      </c>
      <c r="AI258" s="207" t="str">
        <f t="shared" si="262"/>
        <v/>
      </c>
      <c r="AJ258" s="207" t="str">
        <f t="shared" si="263"/>
        <v/>
      </c>
      <c r="AK258" s="207" t="str">
        <f t="shared" si="264"/>
        <v/>
      </c>
      <c r="AL258" s="207" t="str">
        <f t="shared" si="265"/>
        <v/>
      </c>
      <c r="AM258" s="207" t="str">
        <f t="shared" si="266"/>
        <v/>
      </c>
      <c r="AN258" s="207" t="str">
        <f t="shared" si="267"/>
        <v/>
      </c>
      <c r="AO258" s="207" t="str">
        <f t="shared" si="268"/>
        <v/>
      </c>
      <c r="AP258" s="207" t="str">
        <f t="shared" si="269"/>
        <v/>
      </c>
      <c r="AQ258" s="207" t="str">
        <f t="shared" si="270"/>
        <v/>
      </c>
      <c r="AR258" s="207" t="str">
        <f t="shared" si="271"/>
        <v/>
      </c>
      <c r="AS258" s="207" t="str">
        <f t="shared" si="272"/>
        <v/>
      </c>
      <c r="AT258" s="207" t="str">
        <f t="shared" si="273"/>
        <v/>
      </c>
      <c r="AU258" s="207" t="str">
        <f t="shared" si="274"/>
        <v/>
      </c>
      <c r="AV258" s="207" t="str">
        <f t="shared" si="275"/>
        <v/>
      </c>
      <c r="AW258" s="207" t="str">
        <f t="shared" si="276"/>
        <v/>
      </c>
      <c r="AY258" s="160"/>
      <c r="AZ258" s="160"/>
      <c r="BA258" s="160"/>
      <c r="BB258" s="160"/>
      <c r="BC258" s="160"/>
      <c r="BD258" s="160"/>
      <c r="BE258" s="160"/>
      <c r="BF258" s="160"/>
      <c r="BG258" s="160"/>
      <c r="BH258" s="160"/>
      <c r="BI258" s="160"/>
      <c r="BJ258" s="160"/>
      <c r="BK258" s="160"/>
      <c r="BL258" s="160"/>
      <c r="BM258" s="160"/>
    </row>
    <row r="259" spans="1:65" s="43" customFormat="1" hidden="1" outlineLevel="1" x14ac:dyDescent="0.2">
      <c r="A259" s="194"/>
      <c r="B259" s="4"/>
      <c r="C259" s="3"/>
      <c r="D259" s="89">
        <f t="shared" si="208"/>
        <v>0</v>
      </c>
      <c r="E259" s="195"/>
      <c r="F259" s="195"/>
      <c r="G259" s="196"/>
      <c r="H259" s="197"/>
      <c r="I259" s="198"/>
      <c r="J259" s="197"/>
      <c r="K259" s="198"/>
      <c r="L259" s="199"/>
      <c r="M259" s="200"/>
      <c r="N259" s="197"/>
      <c r="O259" s="201"/>
      <c r="P259" s="202">
        <f t="shared" si="243"/>
        <v>0</v>
      </c>
      <c r="Q259" s="195">
        <f t="shared" si="244"/>
        <v>0</v>
      </c>
      <c r="R259" s="195">
        <f t="shared" si="245"/>
        <v>0</v>
      </c>
      <c r="S259" s="203" t="str">
        <f t="shared" si="246"/>
        <v>-</v>
      </c>
      <c r="T259" s="204" t="str">
        <f t="shared" si="247"/>
        <v/>
      </c>
      <c r="U259" s="204" t="str">
        <f t="shared" si="248"/>
        <v/>
      </c>
      <c r="V259" s="204" t="str">
        <f t="shared" si="249"/>
        <v/>
      </c>
      <c r="W259" s="204" t="str">
        <f t="shared" si="250"/>
        <v/>
      </c>
      <c r="X259" s="204" t="str">
        <f t="shared" si="251"/>
        <v/>
      </c>
      <c r="Y259" s="204" t="str">
        <f t="shared" si="252"/>
        <v/>
      </c>
      <c r="Z259" s="204" t="str">
        <f t="shared" si="253"/>
        <v/>
      </c>
      <c r="AA259" s="204" t="str">
        <f t="shared" si="254"/>
        <v/>
      </c>
      <c r="AB259" s="204" t="str">
        <f t="shared" si="255"/>
        <v/>
      </c>
      <c r="AC259" s="204" t="str">
        <f t="shared" si="256"/>
        <v/>
      </c>
      <c r="AD259" s="205" t="str">
        <f t="shared" si="257"/>
        <v/>
      </c>
      <c r="AE259" s="205" t="str">
        <f t="shared" si="258"/>
        <v/>
      </c>
      <c r="AF259" s="205" t="str">
        <f t="shared" si="259"/>
        <v/>
      </c>
      <c r="AG259" s="205" t="str">
        <f t="shared" si="260"/>
        <v/>
      </c>
      <c r="AH259" s="206" t="str">
        <f t="shared" si="261"/>
        <v/>
      </c>
      <c r="AI259" s="207" t="str">
        <f t="shared" si="262"/>
        <v/>
      </c>
      <c r="AJ259" s="207" t="str">
        <f t="shared" si="263"/>
        <v/>
      </c>
      <c r="AK259" s="207" t="str">
        <f t="shared" si="264"/>
        <v/>
      </c>
      <c r="AL259" s="207" t="str">
        <f t="shared" si="265"/>
        <v/>
      </c>
      <c r="AM259" s="207" t="str">
        <f t="shared" si="266"/>
        <v/>
      </c>
      <c r="AN259" s="207" t="str">
        <f t="shared" si="267"/>
        <v/>
      </c>
      <c r="AO259" s="207" t="str">
        <f t="shared" si="268"/>
        <v/>
      </c>
      <c r="AP259" s="207" t="str">
        <f t="shared" si="269"/>
        <v/>
      </c>
      <c r="AQ259" s="207" t="str">
        <f t="shared" si="270"/>
        <v/>
      </c>
      <c r="AR259" s="207" t="str">
        <f t="shared" si="271"/>
        <v/>
      </c>
      <c r="AS259" s="207" t="str">
        <f t="shared" si="272"/>
        <v/>
      </c>
      <c r="AT259" s="207" t="str">
        <f t="shared" si="273"/>
        <v/>
      </c>
      <c r="AU259" s="207" t="str">
        <f t="shared" si="274"/>
        <v/>
      </c>
      <c r="AV259" s="207" t="str">
        <f t="shared" si="275"/>
        <v/>
      </c>
      <c r="AW259" s="207" t="str">
        <f t="shared" si="276"/>
        <v/>
      </c>
      <c r="AY259" s="160"/>
      <c r="AZ259" s="160"/>
      <c r="BA259" s="160"/>
      <c r="BB259" s="160"/>
      <c r="BC259" s="160"/>
      <c r="BD259" s="160"/>
      <c r="BE259" s="160"/>
      <c r="BF259" s="160"/>
      <c r="BG259" s="160"/>
      <c r="BH259" s="160"/>
      <c r="BI259" s="160"/>
      <c r="BJ259" s="160"/>
      <c r="BK259" s="160"/>
      <c r="BL259" s="160"/>
      <c r="BM259" s="160"/>
    </row>
    <row r="260" spans="1:65" s="43" customFormat="1" hidden="1" outlineLevel="1" x14ac:dyDescent="0.2">
      <c r="A260" s="194"/>
      <c r="B260" s="4"/>
      <c r="C260" s="3"/>
      <c r="D260" s="89">
        <f t="shared" si="208"/>
        <v>0</v>
      </c>
      <c r="E260" s="195"/>
      <c r="F260" s="195"/>
      <c r="G260" s="196"/>
      <c r="H260" s="197"/>
      <c r="I260" s="198"/>
      <c r="J260" s="197"/>
      <c r="K260" s="198"/>
      <c r="L260" s="199"/>
      <c r="M260" s="200"/>
      <c r="N260" s="197"/>
      <c r="O260" s="201"/>
      <c r="P260" s="202">
        <f t="shared" si="243"/>
        <v>0</v>
      </c>
      <c r="Q260" s="195">
        <f t="shared" si="244"/>
        <v>0</v>
      </c>
      <c r="R260" s="195">
        <f t="shared" si="245"/>
        <v>0</v>
      </c>
      <c r="S260" s="203" t="str">
        <f t="shared" si="246"/>
        <v>-</v>
      </c>
      <c r="T260" s="204" t="str">
        <f t="shared" si="247"/>
        <v/>
      </c>
      <c r="U260" s="204" t="str">
        <f t="shared" si="248"/>
        <v/>
      </c>
      <c r="V260" s="204" t="str">
        <f t="shared" si="249"/>
        <v/>
      </c>
      <c r="W260" s="204" t="str">
        <f t="shared" si="250"/>
        <v/>
      </c>
      <c r="X260" s="204" t="str">
        <f t="shared" si="251"/>
        <v/>
      </c>
      <c r="Y260" s="204" t="str">
        <f t="shared" si="252"/>
        <v/>
      </c>
      <c r="Z260" s="204" t="str">
        <f t="shared" si="253"/>
        <v/>
      </c>
      <c r="AA260" s="204" t="str">
        <f t="shared" si="254"/>
        <v/>
      </c>
      <c r="AB260" s="204" t="str">
        <f t="shared" si="255"/>
        <v/>
      </c>
      <c r="AC260" s="204" t="str">
        <f t="shared" si="256"/>
        <v/>
      </c>
      <c r="AD260" s="205" t="str">
        <f t="shared" si="257"/>
        <v/>
      </c>
      <c r="AE260" s="205" t="str">
        <f t="shared" si="258"/>
        <v/>
      </c>
      <c r="AF260" s="205" t="str">
        <f t="shared" si="259"/>
        <v/>
      </c>
      <c r="AG260" s="205" t="str">
        <f t="shared" si="260"/>
        <v/>
      </c>
      <c r="AH260" s="206" t="str">
        <f t="shared" si="261"/>
        <v/>
      </c>
      <c r="AI260" s="207" t="str">
        <f t="shared" si="262"/>
        <v/>
      </c>
      <c r="AJ260" s="207" t="str">
        <f t="shared" si="263"/>
        <v/>
      </c>
      <c r="AK260" s="207" t="str">
        <f t="shared" si="264"/>
        <v/>
      </c>
      <c r="AL260" s="207" t="str">
        <f t="shared" si="265"/>
        <v/>
      </c>
      <c r="AM260" s="207" t="str">
        <f t="shared" si="266"/>
        <v/>
      </c>
      <c r="AN260" s="207" t="str">
        <f t="shared" si="267"/>
        <v/>
      </c>
      <c r="AO260" s="207" t="str">
        <f t="shared" si="268"/>
        <v/>
      </c>
      <c r="AP260" s="207" t="str">
        <f t="shared" si="269"/>
        <v/>
      </c>
      <c r="AQ260" s="207" t="str">
        <f t="shared" si="270"/>
        <v/>
      </c>
      <c r="AR260" s="207" t="str">
        <f t="shared" si="271"/>
        <v/>
      </c>
      <c r="AS260" s="207" t="str">
        <f t="shared" si="272"/>
        <v/>
      </c>
      <c r="AT260" s="207" t="str">
        <f t="shared" si="273"/>
        <v/>
      </c>
      <c r="AU260" s="207" t="str">
        <f t="shared" si="274"/>
        <v/>
      </c>
      <c r="AV260" s="207" t="str">
        <f t="shared" si="275"/>
        <v/>
      </c>
      <c r="AW260" s="207" t="str">
        <f t="shared" si="276"/>
        <v/>
      </c>
      <c r="AY260" s="160"/>
      <c r="AZ260" s="160"/>
      <c r="BA260" s="160"/>
      <c r="BB260" s="160"/>
      <c r="BC260" s="160"/>
      <c r="BD260" s="160"/>
      <c r="BE260" s="160"/>
      <c r="BF260" s="160"/>
      <c r="BG260" s="160"/>
      <c r="BH260" s="160"/>
      <c r="BI260" s="160"/>
      <c r="BJ260" s="160"/>
      <c r="BK260" s="160"/>
      <c r="BL260" s="160"/>
      <c r="BM260" s="160"/>
    </row>
    <row r="261" spans="1:65" s="43" customFormat="1" hidden="1" outlineLevel="1" x14ac:dyDescent="0.2">
      <c r="A261" s="194"/>
      <c r="B261" s="4"/>
      <c r="C261" s="3"/>
      <c r="D261" s="89">
        <f t="shared" si="208"/>
        <v>0</v>
      </c>
      <c r="E261" s="195"/>
      <c r="F261" s="195"/>
      <c r="G261" s="196"/>
      <c r="H261" s="197"/>
      <c r="I261" s="198"/>
      <c r="J261" s="197"/>
      <c r="K261" s="198"/>
      <c r="L261" s="199"/>
      <c r="M261" s="200"/>
      <c r="N261" s="197"/>
      <c r="O261" s="201"/>
      <c r="P261" s="202">
        <f t="shared" si="243"/>
        <v>0</v>
      </c>
      <c r="Q261" s="195">
        <f t="shared" si="244"/>
        <v>0</v>
      </c>
      <c r="R261" s="195">
        <f t="shared" si="245"/>
        <v>0</v>
      </c>
      <c r="S261" s="203" t="str">
        <f t="shared" si="246"/>
        <v>-</v>
      </c>
      <c r="T261" s="204" t="str">
        <f t="shared" si="247"/>
        <v/>
      </c>
      <c r="U261" s="204" t="str">
        <f t="shared" si="248"/>
        <v/>
      </c>
      <c r="V261" s="204" t="str">
        <f t="shared" si="249"/>
        <v/>
      </c>
      <c r="W261" s="204" t="str">
        <f t="shared" si="250"/>
        <v/>
      </c>
      <c r="X261" s="204" t="str">
        <f t="shared" si="251"/>
        <v/>
      </c>
      <c r="Y261" s="204" t="str">
        <f t="shared" si="252"/>
        <v/>
      </c>
      <c r="Z261" s="204" t="str">
        <f t="shared" si="253"/>
        <v/>
      </c>
      <c r="AA261" s="204" t="str">
        <f t="shared" si="254"/>
        <v/>
      </c>
      <c r="AB261" s="204" t="str">
        <f t="shared" si="255"/>
        <v/>
      </c>
      <c r="AC261" s="204" t="str">
        <f t="shared" si="256"/>
        <v/>
      </c>
      <c r="AD261" s="205" t="str">
        <f t="shared" si="257"/>
        <v/>
      </c>
      <c r="AE261" s="205" t="str">
        <f t="shared" si="258"/>
        <v/>
      </c>
      <c r="AF261" s="205" t="str">
        <f t="shared" si="259"/>
        <v/>
      </c>
      <c r="AG261" s="205" t="str">
        <f t="shared" si="260"/>
        <v/>
      </c>
      <c r="AH261" s="206" t="str">
        <f t="shared" si="261"/>
        <v/>
      </c>
      <c r="AI261" s="207" t="str">
        <f t="shared" si="262"/>
        <v/>
      </c>
      <c r="AJ261" s="207" t="str">
        <f t="shared" si="263"/>
        <v/>
      </c>
      <c r="AK261" s="207" t="str">
        <f t="shared" si="264"/>
        <v/>
      </c>
      <c r="AL261" s="207" t="str">
        <f t="shared" si="265"/>
        <v/>
      </c>
      <c r="AM261" s="207" t="str">
        <f t="shared" si="266"/>
        <v/>
      </c>
      <c r="AN261" s="207" t="str">
        <f t="shared" si="267"/>
        <v/>
      </c>
      <c r="AO261" s="207" t="str">
        <f t="shared" si="268"/>
        <v/>
      </c>
      <c r="AP261" s="207" t="str">
        <f t="shared" si="269"/>
        <v/>
      </c>
      <c r="AQ261" s="207" t="str">
        <f t="shared" si="270"/>
        <v/>
      </c>
      <c r="AR261" s="207" t="str">
        <f t="shared" si="271"/>
        <v/>
      </c>
      <c r="AS261" s="207" t="str">
        <f t="shared" si="272"/>
        <v/>
      </c>
      <c r="AT261" s="207" t="str">
        <f t="shared" si="273"/>
        <v/>
      </c>
      <c r="AU261" s="207" t="str">
        <f t="shared" si="274"/>
        <v/>
      </c>
      <c r="AV261" s="207" t="str">
        <f t="shared" si="275"/>
        <v/>
      </c>
      <c r="AW261" s="207" t="str">
        <f t="shared" si="276"/>
        <v/>
      </c>
      <c r="AY261" s="160"/>
      <c r="AZ261" s="160"/>
      <c r="BA261" s="160"/>
      <c r="BB261" s="160"/>
      <c r="BC261" s="160"/>
      <c r="BD261" s="160"/>
      <c r="BE261" s="160"/>
      <c r="BF261" s="160"/>
      <c r="BG261" s="160"/>
      <c r="BH261" s="160"/>
      <c r="BI261" s="160"/>
      <c r="BJ261" s="160"/>
      <c r="BK261" s="160"/>
      <c r="BL261" s="160"/>
      <c r="BM261" s="160"/>
    </row>
    <row r="262" spans="1:65" s="43" customFormat="1" hidden="1" outlineLevel="1" x14ac:dyDescent="0.2">
      <c r="A262" s="194"/>
      <c r="B262" s="4"/>
      <c r="C262" s="3"/>
      <c r="D262" s="89">
        <f t="shared" si="208"/>
        <v>0</v>
      </c>
      <c r="E262" s="195"/>
      <c r="F262" s="195"/>
      <c r="G262" s="196"/>
      <c r="H262" s="197"/>
      <c r="I262" s="198"/>
      <c r="J262" s="197"/>
      <c r="K262" s="198"/>
      <c r="L262" s="199"/>
      <c r="M262" s="200"/>
      <c r="N262" s="197"/>
      <c r="O262" s="201"/>
      <c r="P262" s="202">
        <f t="shared" si="243"/>
        <v>0</v>
      </c>
      <c r="Q262" s="195">
        <f t="shared" si="244"/>
        <v>0</v>
      </c>
      <c r="R262" s="195">
        <f t="shared" si="245"/>
        <v>0</v>
      </c>
      <c r="S262" s="203" t="str">
        <f t="shared" si="246"/>
        <v>-</v>
      </c>
      <c r="T262" s="204" t="str">
        <f t="shared" si="247"/>
        <v/>
      </c>
      <c r="U262" s="204" t="str">
        <f t="shared" si="248"/>
        <v/>
      </c>
      <c r="V262" s="204" t="str">
        <f t="shared" si="249"/>
        <v/>
      </c>
      <c r="W262" s="204" t="str">
        <f t="shared" si="250"/>
        <v/>
      </c>
      <c r="X262" s="204" t="str">
        <f t="shared" si="251"/>
        <v/>
      </c>
      <c r="Y262" s="204" t="str">
        <f t="shared" si="252"/>
        <v/>
      </c>
      <c r="Z262" s="204" t="str">
        <f t="shared" si="253"/>
        <v/>
      </c>
      <c r="AA262" s="204" t="str">
        <f t="shared" si="254"/>
        <v/>
      </c>
      <c r="AB262" s="204" t="str">
        <f t="shared" si="255"/>
        <v/>
      </c>
      <c r="AC262" s="204" t="str">
        <f t="shared" si="256"/>
        <v/>
      </c>
      <c r="AD262" s="205" t="str">
        <f t="shared" si="257"/>
        <v/>
      </c>
      <c r="AE262" s="205" t="str">
        <f t="shared" si="258"/>
        <v/>
      </c>
      <c r="AF262" s="205" t="str">
        <f t="shared" si="259"/>
        <v/>
      </c>
      <c r="AG262" s="205" t="str">
        <f t="shared" si="260"/>
        <v/>
      </c>
      <c r="AH262" s="206" t="str">
        <f t="shared" si="261"/>
        <v/>
      </c>
      <c r="AI262" s="207" t="str">
        <f t="shared" si="262"/>
        <v/>
      </c>
      <c r="AJ262" s="207" t="str">
        <f t="shared" si="263"/>
        <v/>
      </c>
      <c r="AK262" s="207" t="str">
        <f t="shared" si="264"/>
        <v/>
      </c>
      <c r="AL262" s="207" t="str">
        <f t="shared" si="265"/>
        <v/>
      </c>
      <c r="AM262" s="207" t="str">
        <f t="shared" si="266"/>
        <v/>
      </c>
      <c r="AN262" s="207" t="str">
        <f t="shared" si="267"/>
        <v/>
      </c>
      <c r="AO262" s="207" t="str">
        <f t="shared" si="268"/>
        <v/>
      </c>
      <c r="AP262" s="207" t="str">
        <f t="shared" si="269"/>
        <v/>
      </c>
      <c r="AQ262" s="207" t="str">
        <f t="shared" si="270"/>
        <v/>
      </c>
      <c r="AR262" s="207" t="str">
        <f t="shared" si="271"/>
        <v/>
      </c>
      <c r="AS262" s="207" t="str">
        <f t="shared" si="272"/>
        <v/>
      </c>
      <c r="AT262" s="207" t="str">
        <f t="shared" si="273"/>
        <v/>
      </c>
      <c r="AU262" s="207" t="str">
        <f t="shared" si="274"/>
        <v/>
      </c>
      <c r="AV262" s="207" t="str">
        <f t="shared" si="275"/>
        <v/>
      </c>
      <c r="AW262" s="207" t="str">
        <f t="shared" si="276"/>
        <v/>
      </c>
      <c r="AY262" s="160"/>
      <c r="AZ262" s="160"/>
      <c r="BA262" s="160"/>
      <c r="BB262" s="160"/>
      <c r="BC262" s="160"/>
      <c r="BD262" s="160"/>
      <c r="BE262" s="160"/>
      <c r="BF262" s="160"/>
      <c r="BG262" s="160"/>
      <c r="BH262" s="160"/>
      <c r="BI262" s="160"/>
      <c r="BJ262" s="160"/>
      <c r="BK262" s="160"/>
      <c r="BL262" s="160"/>
      <c r="BM262" s="160"/>
    </row>
    <row r="263" spans="1:65" s="43" customFormat="1" hidden="1" outlineLevel="1" x14ac:dyDescent="0.2">
      <c r="A263" s="194"/>
      <c r="B263" s="4"/>
      <c r="C263" s="3"/>
      <c r="D263" s="89">
        <f t="shared" si="208"/>
        <v>0</v>
      </c>
      <c r="E263" s="195"/>
      <c r="F263" s="195"/>
      <c r="G263" s="196"/>
      <c r="H263" s="197"/>
      <c r="I263" s="198"/>
      <c r="J263" s="197"/>
      <c r="K263" s="198"/>
      <c r="L263" s="199"/>
      <c r="M263" s="200"/>
      <c r="N263" s="197"/>
      <c r="O263" s="201"/>
      <c r="P263" s="202">
        <f t="shared" si="243"/>
        <v>0</v>
      </c>
      <c r="Q263" s="195">
        <f t="shared" si="244"/>
        <v>0</v>
      </c>
      <c r="R263" s="195">
        <f t="shared" si="245"/>
        <v>0</v>
      </c>
      <c r="S263" s="203" t="str">
        <f t="shared" si="246"/>
        <v>-</v>
      </c>
      <c r="T263" s="204" t="str">
        <f t="shared" si="247"/>
        <v/>
      </c>
      <c r="U263" s="204" t="str">
        <f t="shared" si="248"/>
        <v/>
      </c>
      <c r="V263" s="204" t="str">
        <f t="shared" si="249"/>
        <v/>
      </c>
      <c r="W263" s="204" t="str">
        <f t="shared" si="250"/>
        <v/>
      </c>
      <c r="X263" s="204" t="str">
        <f t="shared" si="251"/>
        <v/>
      </c>
      <c r="Y263" s="204" t="str">
        <f t="shared" si="252"/>
        <v/>
      </c>
      <c r="Z263" s="204" t="str">
        <f t="shared" si="253"/>
        <v/>
      </c>
      <c r="AA263" s="204" t="str">
        <f t="shared" si="254"/>
        <v/>
      </c>
      <c r="AB263" s="204" t="str">
        <f t="shared" si="255"/>
        <v/>
      </c>
      <c r="AC263" s="204" t="str">
        <f t="shared" si="256"/>
        <v/>
      </c>
      <c r="AD263" s="205" t="str">
        <f t="shared" si="257"/>
        <v/>
      </c>
      <c r="AE263" s="205" t="str">
        <f t="shared" si="258"/>
        <v/>
      </c>
      <c r="AF263" s="205" t="str">
        <f t="shared" si="259"/>
        <v/>
      </c>
      <c r="AG263" s="205" t="str">
        <f t="shared" si="260"/>
        <v/>
      </c>
      <c r="AH263" s="206" t="str">
        <f t="shared" si="261"/>
        <v/>
      </c>
      <c r="AI263" s="207" t="str">
        <f t="shared" si="262"/>
        <v/>
      </c>
      <c r="AJ263" s="207" t="str">
        <f t="shared" si="263"/>
        <v/>
      </c>
      <c r="AK263" s="207" t="str">
        <f t="shared" si="264"/>
        <v/>
      </c>
      <c r="AL263" s="207" t="str">
        <f t="shared" si="265"/>
        <v/>
      </c>
      <c r="AM263" s="207" t="str">
        <f t="shared" si="266"/>
        <v/>
      </c>
      <c r="AN263" s="207" t="str">
        <f t="shared" si="267"/>
        <v/>
      </c>
      <c r="AO263" s="207" t="str">
        <f t="shared" si="268"/>
        <v/>
      </c>
      <c r="AP263" s="207" t="str">
        <f t="shared" si="269"/>
        <v/>
      </c>
      <c r="AQ263" s="207" t="str">
        <f t="shared" si="270"/>
        <v/>
      </c>
      <c r="AR263" s="207" t="str">
        <f t="shared" si="271"/>
        <v/>
      </c>
      <c r="AS263" s="207" t="str">
        <f t="shared" si="272"/>
        <v/>
      </c>
      <c r="AT263" s="207" t="str">
        <f t="shared" si="273"/>
        <v/>
      </c>
      <c r="AU263" s="207" t="str">
        <f t="shared" si="274"/>
        <v/>
      </c>
      <c r="AV263" s="207" t="str">
        <f t="shared" si="275"/>
        <v/>
      </c>
      <c r="AW263" s="207" t="str">
        <f t="shared" si="276"/>
        <v/>
      </c>
      <c r="AY263" s="160"/>
      <c r="AZ263" s="160"/>
      <c r="BA263" s="160"/>
      <c r="BB263" s="160"/>
      <c r="BC263" s="160"/>
      <c r="BD263" s="160"/>
      <c r="BE263" s="160"/>
      <c r="BF263" s="160"/>
      <c r="BG263" s="160"/>
      <c r="BH263" s="160"/>
      <c r="BI263" s="160"/>
      <c r="BJ263" s="160"/>
      <c r="BK263" s="160"/>
      <c r="BL263" s="160"/>
      <c r="BM263" s="160"/>
    </row>
    <row r="264" spans="1:65" s="43" customFormat="1" hidden="1" outlineLevel="1" x14ac:dyDescent="0.2">
      <c r="A264" s="194"/>
      <c r="B264" s="4"/>
      <c r="C264" s="3"/>
      <c r="D264" s="89">
        <f t="shared" si="208"/>
        <v>0</v>
      </c>
      <c r="E264" s="195"/>
      <c r="F264" s="195"/>
      <c r="G264" s="196"/>
      <c r="H264" s="197"/>
      <c r="I264" s="198"/>
      <c r="J264" s="197"/>
      <c r="K264" s="198"/>
      <c r="L264" s="199"/>
      <c r="M264" s="200"/>
      <c r="N264" s="197"/>
      <c r="O264" s="201"/>
      <c r="P264" s="202">
        <f t="shared" si="243"/>
        <v>0</v>
      </c>
      <c r="Q264" s="195">
        <f t="shared" si="244"/>
        <v>0</v>
      </c>
      <c r="R264" s="195">
        <f t="shared" si="245"/>
        <v>0</v>
      </c>
      <c r="S264" s="203" t="str">
        <f t="shared" si="246"/>
        <v>-</v>
      </c>
      <c r="T264" s="204" t="str">
        <f t="shared" si="247"/>
        <v/>
      </c>
      <c r="U264" s="204" t="str">
        <f t="shared" si="248"/>
        <v/>
      </c>
      <c r="V264" s="204" t="str">
        <f t="shared" si="249"/>
        <v/>
      </c>
      <c r="W264" s="204" t="str">
        <f t="shared" si="250"/>
        <v/>
      </c>
      <c r="X264" s="204" t="str">
        <f t="shared" si="251"/>
        <v/>
      </c>
      <c r="Y264" s="204" t="str">
        <f t="shared" si="252"/>
        <v/>
      </c>
      <c r="Z264" s="204" t="str">
        <f t="shared" si="253"/>
        <v/>
      </c>
      <c r="AA264" s="204" t="str">
        <f t="shared" si="254"/>
        <v/>
      </c>
      <c r="AB264" s="204" t="str">
        <f t="shared" si="255"/>
        <v/>
      </c>
      <c r="AC264" s="204" t="str">
        <f t="shared" si="256"/>
        <v/>
      </c>
      <c r="AD264" s="205" t="str">
        <f t="shared" si="257"/>
        <v/>
      </c>
      <c r="AE264" s="205" t="str">
        <f t="shared" si="258"/>
        <v/>
      </c>
      <c r="AF264" s="205" t="str">
        <f t="shared" si="259"/>
        <v/>
      </c>
      <c r="AG264" s="205" t="str">
        <f t="shared" si="260"/>
        <v/>
      </c>
      <c r="AH264" s="206" t="str">
        <f t="shared" si="261"/>
        <v/>
      </c>
      <c r="AI264" s="207" t="str">
        <f t="shared" si="262"/>
        <v/>
      </c>
      <c r="AJ264" s="207" t="str">
        <f t="shared" si="263"/>
        <v/>
      </c>
      <c r="AK264" s="207" t="str">
        <f t="shared" si="264"/>
        <v/>
      </c>
      <c r="AL264" s="207" t="str">
        <f t="shared" si="265"/>
        <v/>
      </c>
      <c r="AM264" s="207" t="str">
        <f t="shared" si="266"/>
        <v/>
      </c>
      <c r="AN264" s="207" t="str">
        <f t="shared" si="267"/>
        <v/>
      </c>
      <c r="AO264" s="207" t="str">
        <f t="shared" si="268"/>
        <v/>
      </c>
      <c r="AP264" s="207" t="str">
        <f t="shared" si="269"/>
        <v/>
      </c>
      <c r="AQ264" s="207" t="str">
        <f t="shared" si="270"/>
        <v/>
      </c>
      <c r="AR264" s="207" t="str">
        <f t="shared" si="271"/>
        <v/>
      </c>
      <c r="AS264" s="207" t="str">
        <f t="shared" si="272"/>
        <v/>
      </c>
      <c r="AT264" s="207" t="str">
        <f t="shared" si="273"/>
        <v/>
      </c>
      <c r="AU264" s="207" t="str">
        <f t="shared" si="274"/>
        <v/>
      </c>
      <c r="AV264" s="207" t="str">
        <f t="shared" si="275"/>
        <v/>
      </c>
      <c r="AW264" s="207" t="str">
        <f t="shared" si="276"/>
        <v/>
      </c>
      <c r="AY264" s="160"/>
      <c r="AZ264" s="160"/>
      <c r="BA264" s="160"/>
      <c r="BB264" s="160"/>
      <c r="BC264" s="160"/>
      <c r="BD264" s="160"/>
      <c r="BE264" s="160"/>
      <c r="BF264" s="160"/>
      <c r="BG264" s="160"/>
      <c r="BH264" s="160"/>
      <c r="BI264" s="160"/>
      <c r="BJ264" s="160"/>
      <c r="BK264" s="160"/>
      <c r="BL264" s="160"/>
      <c r="BM264" s="160"/>
    </row>
    <row r="265" spans="1:65" s="43" customFormat="1" hidden="1" outlineLevel="1" x14ac:dyDescent="0.2">
      <c r="A265" s="194"/>
      <c r="B265" s="4"/>
      <c r="C265" s="3"/>
      <c r="D265" s="89">
        <f t="shared" si="208"/>
        <v>0</v>
      </c>
      <c r="E265" s="195"/>
      <c r="F265" s="195"/>
      <c r="G265" s="196"/>
      <c r="H265" s="197"/>
      <c r="I265" s="198"/>
      <c r="J265" s="197"/>
      <c r="K265" s="198"/>
      <c r="L265" s="199"/>
      <c r="M265" s="200"/>
      <c r="N265" s="197"/>
      <c r="O265" s="201"/>
      <c r="P265" s="202">
        <f t="shared" si="243"/>
        <v>0</v>
      </c>
      <c r="Q265" s="195">
        <f t="shared" si="244"/>
        <v>0</v>
      </c>
      <c r="R265" s="195">
        <f t="shared" si="245"/>
        <v>0</v>
      </c>
      <c r="S265" s="203" t="str">
        <f t="shared" si="246"/>
        <v>-</v>
      </c>
      <c r="T265" s="204" t="str">
        <f t="shared" si="247"/>
        <v/>
      </c>
      <c r="U265" s="204" t="str">
        <f t="shared" si="248"/>
        <v/>
      </c>
      <c r="V265" s="204" t="str">
        <f t="shared" si="249"/>
        <v/>
      </c>
      <c r="W265" s="204" t="str">
        <f t="shared" si="250"/>
        <v/>
      </c>
      <c r="X265" s="204" t="str">
        <f t="shared" si="251"/>
        <v/>
      </c>
      <c r="Y265" s="204" t="str">
        <f t="shared" si="252"/>
        <v/>
      </c>
      <c r="Z265" s="204" t="str">
        <f t="shared" si="253"/>
        <v/>
      </c>
      <c r="AA265" s="204" t="str">
        <f t="shared" si="254"/>
        <v/>
      </c>
      <c r="AB265" s="204" t="str">
        <f t="shared" si="255"/>
        <v/>
      </c>
      <c r="AC265" s="204" t="str">
        <f t="shared" si="256"/>
        <v/>
      </c>
      <c r="AD265" s="205" t="str">
        <f t="shared" si="257"/>
        <v/>
      </c>
      <c r="AE265" s="205" t="str">
        <f t="shared" si="258"/>
        <v/>
      </c>
      <c r="AF265" s="205" t="str">
        <f t="shared" si="259"/>
        <v/>
      </c>
      <c r="AG265" s="205" t="str">
        <f t="shared" si="260"/>
        <v/>
      </c>
      <c r="AH265" s="206" t="str">
        <f t="shared" si="261"/>
        <v/>
      </c>
      <c r="AI265" s="207" t="str">
        <f t="shared" si="262"/>
        <v/>
      </c>
      <c r="AJ265" s="207" t="str">
        <f t="shared" si="263"/>
        <v/>
      </c>
      <c r="AK265" s="207" t="str">
        <f t="shared" si="264"/>
        <v/>
      </c>
      <c r="AL265" s="207" t="str">
        <f t="shared" si="265"/>
        <v/>
      </c>
      <c r="AM265" s="207" t="str">
        <f t="shared" si="266"/>
        <v/>
      </c>
      <c r="AN265" s="207" t="str">
        <f t="shared" si="267"/>
        <v/>
      </c>
      <c r="AO265" s="207" t="str">
        <f t="shared" si="268"/>
        <v/>
      </c>
      <c r="AP265" s="207" t="str">
        <f t="shared" si="269"/>
        <v/>
      </c>
      <c r="AQ265" s="207" t="str">
        <f t="shared" si="270"/>
        <v/>
      </c>
      <c r="AR265" s="207" t="str">
        <f t="shared" si="271"/>
        <v/>
      </c>
      <c r="AS265" s="207" t="str">
        <f t="shared" si="272"/>
        <v/>
      </c>
      <c r="AT265" s="207" t="str">
        <f t="shared" si="273"/>
        <v/>
      </c>
      <c r="AU265" s="207" t="str">
        <f t="shared" si="274"/>
        <v/>
      </c>
      <c r="AV265" s="207" t="str">
        <f t="shared" si="275"/>
        <v/>
      </c>
      <c r="AW265" s="207" t="str">
        <f t="shared" si="276"/>
        <v/>
      </c>
      <c r="AY265" s="160"/>
      <c r="AZ265" s="160"/>
      <c r="BA265" s="160"/>
      <c r="BB265" s="160"/>
      <c r="BC265" s="160"/>
      <c r="BD265" s="160"/>
      <c r="BE265" s="160"/>
      <c r="BF265" s="160"/>
      <c r="BG265" s="160"/>
      <c r="BH265" s="160"/>
      <c r="BI265" s="160"/>
      <c r="BJ265" s="160"/>
      <c r="BK265" s="160"/>
      <c r="BL265" s="160"/>
      <c r="BM265" s="160"/>
    </row>
    <row r="266" spans="1:65" s="43" customFormat="1" hidden="1" outlineLevel="1" x14ac:dyDescent="0.2">
      <c r="A266" s="194"/>
      <c r="B266" s="4"/>
      <c r="C266" s="3"/>
      <c r="D266" s="89">
        <f t="shared" si="208"/>
        <v>0</v>
      </c>
      <c r="E266" s="195"/>
      <c r="F266" s="195"/>
      <c r="G266" s="196"/>
      <c r="H266" s="197"/>
      <c r="I266" s="198"/>
      <c r="J266" s="197"/>
      <c r="K266" s="198"/>
      <c r="L266" s="199"/>
      <c r="M266" s="200"/>
      <c r="N266" s="197"/>
      <c r="O266" s="201"/>
      <c r="P266" s="202">
        <f t="shared" si="243"/>
        <v>0</v>
      </c>
      <c r="Q266" s="195">
        <f t="shared" si="244"/>
        <v>0</v>
      </c>
      <c r="R266" s="195">
        <f t="shared" si="245"/>
        <v>0</v>
      </c>
      <c r="S266" s="203" t="str">
        <f t="shared" si="246"/>
        <v>-</v>
      </c>
      <c r="T266" s="204" t="str">
        <f t="shared" si="247"/>
        <v/>
      </c>
      <c r="U266" s="204" t="str">
        <f t="shared" si="248"/>
        <v/>
      </c>
      <c r="V266" s="204" t="str">
        <f t="shared" si="249"/>
        <v/>
      </c>
      <c r="W266" s="204" t="str">
        <f t="shared" si="250"/>
        <v/>
      </c>
      <c r="X266" s="204" t="str">
        <f t="shared" si="251"/>
        <v/>
      </c>
      <c r="Y266" s="204" t="str">
        <f t="shared" si="252"/>
        <v/>
      </c>
      <c r="Z266" s="204" t="str">
        <f t="shared" si="253"/>
        <v/>
      </c>
      <c r="AA266" s="204" t="str">
        <f t="shared" si="254"/>
        <v/>
      </c>
      <c r="AB266" s="204" t="str">
        <f t="shared" si="255"/>
        <v/>
      </c>
      <c r="AC266" s="204" t="str">
        <f t="shared" si="256"/>
        <v/>
      </c>
      <c r="AD266" s="205" t="str">
        <f t="shared" si="257"/>
        <v/>
      </c>
      <c r="AE266" s="205" t="str">
        <f t="shared" si="258"/>
        <v/>
      </c>
      <c r="AF266" s="205" t="str">
        <f t="shared" si="259"/>
        <v/>
      </c>
      <c r="AG266" s="205" t="str">
        <f t="shared" si="260"/>
        <v/>
      </c>
      <c r="AH266" s="206" t="str">
        <f t="shared" si="261"/>
        <v/>
      </c>
      <c r="AI266" s="207" t="str">
        <f t="shared" si="262"/>
        <v/>
      </c>
      <c r="AJ266" s="207" t="str">
        <f t="shared" si="263"/>
        <v/>
      </c>
      <c r="AK266" s="207" t="str">
        <f t="shared" si="264"/>
        <v/>
      </c>
      <c r="AL266" s="207" t="str">
        <f t="shared" si="265"/>
        <v/>
      </c>
      <c r="AM266" s="207" t="str">
        <f t="shared" si="266"/>
        <v/>
      </c>
      <c r="AN266" s="207" t="str">
        <f t="shared" si="267"/>
        <v/>
      </c>
      <c r="AO266" s="207" t="str">
        <f t="shared" si="268"/>
        <v/>
      </c>
      <c r="AP266" s="207" t="str">
        <f t="shared" si="269"/>
        <v/>
      </c>
      <c r="AQ266" s="207" t="str">
        <f t="shared" si="270"/>
        <v/>
      </c>
      <c r="AR266" s="207" t="str">
        <f t="shared" si="271"/>
        <v/>
      </c>
      <c r="AS266" s="207" t="str">
        <f t="shared" si="272"/>
        <v/>
      </c>
      <c r="AT266" s="207" t="str">
        <f t="shared" si="273"/>
        <v/>
      </c>
      <c r="AU266" s="207" t="str">
        <f t="shared" si="274"/>
        <v/>
      </c>
      <c r="AV266" s="207" t="str">
        <f t="shared" si="275"/>
        <v/>
      </c>
      <c r="AW266" s="207" t="str">
        <f t="shared" si="276"/>
        <v/>
      </c>
      <c r="AY266" s="160"/>
      <c r="AZ266" s="160"/>
      <c r="BA266" s="160"/>
      <c r="BB266" s="160"/>
      <c r="BC266" s="160"/>
      <c r="BD266" s="160"/>
      <c r="BE266" s="160"/>
      <c r="BF266" s="160"/>
      <c r="BG266" s="160"/>
      <c r="BH266" s="160"/>
      <c r="BI266" s="160"/>
      <c r="BJ266" s="160"/>
      <c r="BK266" s="160"/>
      <c r="BL266" s="160"/>
      <c r="BM266" s="160"/>
    </row>
    <row r="267" spans="1:65" s="43" customFormat="1" hidden="1" outlineLevel="1" x14ac:dyDescent="0.2">
      <c r="A267" s="194"/>
      <c r="B267" s="4"/>
      <c r="C267" s="3"/>
      <c r="D267" s="89">
        <f t="shared" si="208"/>
        <v>0</v>
      </c>
      <c r="E267" s="195"/>
      <c r="F267" s="195"/>
      <c r="G267" s="196"/>
      <c r="H267" s="197"/>
      <c r="I267" s="198"/>
      <c r="J267" s="197"/>
      <c r="K267" s="198"/>
      <c r="L267" s="199"/>
      <c r="M267" s="200"/>
      <c r="N267" s="197"/>
      <c r="O267" s="201"/>
      <c r="P267" s="202">
        <f t="shared" si="243"/>
        <v>0</v>
      </c>
      <c r="Q267" s="195">
        <f t="shared" si="244"/>
        <v>0</v>
      </c>
      <c r="R267" s="195">
        <f t="shared" si="245"/>
        <v>0</v>
      </c>
      <c r="S267" s="203" t="str">
        <f t="shared" si="246"/>
        <v>-</v>
      </c>
      <c r="T267" s="204" t="str">
        <f t="shared" si="247"/>
        <v/>
      </c>
      <c r="U267" s="204" t="str">
        <f t="shared" si="248"/>
        <v/>
      </c>
      <c r="V267" s="204" t="str">
        <f t="shared" si="249"/>
        <v/>
      </c>
      <c r="W267" s="204" t="str">
        <f t="shared" si="250"/>
        <v/>
      </c>
      <c r="X267" s="204" t="str">
        <f t="shared" si="251"/>
        <v/>
      </c>
      <c r="Y267" s="204" t="str">
        <f t="shared" si="252"/>
        <v/>
      </c>
      <c r="Z267" s="204" t="str">
        <f t="shared" si="253"/>
        <v/>
      </c>
      <c r="AA267" s="204" t="str">
        <f t="shared" si="254"/>
        <v/>
      </c>
      <c r="AB267" s="204" t="str">
        <f t="shared" si="255"/>
        <v/>
      </c>
      <c r="AC267" s="204" t="str">
        <f t="shared" si="256"/>
        <v/>
      </c>
      <c r="AD267" s="205" t="str">
        <f t="shared" si="257"/>
        <v/>
      </c>
      <c r="AE267" s="205" t="str">
        <f t="shared" si="258"/>
        <v/>
      </c>
      <c r="AF267" s="205" t="str">
        <f t="shared" si="259"/>
        <v/>
      </c>
      <c r="AG267" s="205" t="str">
        <f t="shared" si="260"/>
        <v/>
      </c>
      <c r="AH267" s="206" t="str">
        <f t="shared" si="261"/>
        <v/>
      </c>
      <c r="AI267" s="207" t="str">
        <f t="shared" si="262"/>
        <v/>
      </c>
      <c r="AJ267" s="207" t="str">
        <f t="shared" si="263"/>
        <v/>
      </c>
      <c r="AK267" s="207" t="str">
        <f t="shared" si="264"/>
        <v/>
      </c>
      <c r="AL267" s="207" t="str">
        <f t="shared" si="265"/>
        <v/>
      </c>
      <c r="AM267" s="207" t="str">
        <f t="shared" si="266"/>
        <v/>
      </c>
      <c r="AN267" s="207" t="str">
        <f t="shared" si="267"/>
        <v/>
      </c>
      <c r="AO267" s="207" t="str">
        <f t="shared" si="268"/>
        <v/>
      </c>
      <c r="AP267" s="207" t="str">
        <f t="shared" si="269"/>
        <v/>
      </c>
      <c r="AQ267" s="207" t="str">
        <f t="shared" si="270"/>
        <v/>
      </c>
      <c r="AR267" s="207" t="str">
        <f t="shared" si="271"/>
        <v/>
      </c>
      <c r="AS267" s="207" t="str">
        <f t="shared" si="272"/>
        <v/>
      </c>
      <c r="AT267" s="207" t="str">
        <f t="shared" si="273"/>
        <v/>
      </c>
      <c r="AU267" s="207" t="str">
        <f t="shared" si="274"/>
        <v/>
      </c>
      <c r="AV267" s="207" t="str">
        <f t="shared" si="275"/>
        <v/>
      </c>
      <c r="AW267" s="207" t="str">
        <f t="shared" si="276"/>
        <v/>
      </c>
      <c r="AY267" s="160"/>
      <c r="AZ267" s="160"/>
      <c r="BA267" s="160"/>
      <c r="BB267" s="160"/>
      <c r="BC267" s="160"/>
      <c r="BD267" s="160"/>
      <c r="BE267" s="160"/>
      <c r="BF267" s="160"/>
      <c r="BG267" s="160"/>
      <c r="BH267" s="160"/>
      <c r="BI267" s="160"/>
      <c r="BJ267" s="160"/>
      <c r="BK267" s="160"/>
      <c r="BL267" s="160"/>
      <c r="BM267" s="160"/>
    </row>
    <row r="268" spans="1:65" s="43" customFormat="1" hidden="1" outlineLevel="1" x14ac:dyDescent="0.2">
      <c r="A268" s="194"/>
      <c r="B268" s="4"/>
      <c r="C268" s="3"/>
      <c r="D268" s="89">
        <f t="shared" si="208"/>
        <v>0</v>
      </c>
      <c r="E268" s="195"/>
      <c r="F268" s="195"/>
      <c r="G268" s="196"/>
      <c r="H268" s="197"/>
      <c r="I268" s="198"/>
      <c r="J268" s="197"/>
      <c r="K268" s="198"/>
      <c r="L268" s="199"/>
      <c r="M268" s="200"/>
      <c r="N268" s="197"/>
      <c r="O268" s="201"/>
      <c r="P268" s="202">
        <f t="shared" si="243"/>
        <v>0</v>
      </c>
      <c r="Q268" s="195">
        <f t="shared" si="244"/>
        <v>0</v>
      </c>
      <c r="R268" s="195">
        <f t="shared" si="245"/>
        <v>0</v>
      </c>
      <c r="S268" s="203" t="str">
        <f t="shared" si="246"/>
        <v>-</v>
      </c>
      <c r="T268" s="204" t="str">
        <f t="shared" si="247"/>
        <v/>
      </c>
      <c r="U268" s="204" t="str">
        <f t="shared" si="248"/>
        <v/>
      </c>
      <c r="V268" s="204" t="str">
        <f t="shared" si="249"/>
        <v/>
      </c>
      <c r="W268" s="204" t="str">
        <f t="shared" si="250"/>
        <v/>
      </c>
      <c r="X268" s="204" t="str">
        <f t="shared" si="251"/>
        <v/>
      </c>
      <c r="Y268" s="204" t="str">
        <f t="shared" si="252"/>
        <v/>
      </c>
      <c r="Z268" s="204" t="str">
        <f t="shared" si="253"/>
        <v/>
      </c>
      <c r="AA268" s="204" t="str">
        <f t="shared" si="254"/>
        <v/>
      </c>
      <c r="AB268" s="204" t="str">
        <f t="shared" si="255"/>
        <v/>
      </c>
      <c r="AC268" s="204" t="str">
        <f t="shared" si="256"/>
        <v/>
      </c>
      <c r="AD268" s="205" t="str">
        <f t="shared" si="257"/>
        <v/>
      </c>
      <c r="AE268" s="205" t="str">
        <f t="shared" si="258"/>
        <v/>
      </c>
      <c r="AF268" s="205" t="str">
        <f t="shared" si="259"/>
        <v/>
      </c>
      <c r="AG268" s="205" t="str">
        <f t="shared" si="260"/>
        <v/>
      </c>
      <c r="AH268" s="206" t="str">
        <f t="shared" si="261"/>
        <v/>
      </c>
      <c r="AI268" s="207" t="str">
        <f t="shared" si="262"/>
        <v/>
      </c>
      <c r="AJ268" s="207" t="str">
        <f t="shared" si="263"/>
        <v/>
      </c>
      <c r="AK268" s="207" t="str">
        <f t="shared" si="264"/>
        <v/>
      </c>
      <c r="AL268" s="207" t="str">
        <f t="shared" si="265"/>
        <v/>
      </c>
      <c r="AM268" s="207" t="str">
        <f t="shared" si="266"/>
        <v/>
      </c>
      <c r="AN268" s="207" t="str">
        <f t="shared" si="267"/>
        <v/>
      </c>
      <c r="AO268" s="207" t="str">
        <f t="shared" si="268"/>
        <v/>
      </c>
      <c r="AP268" s="207" t="str">
        <f t="shared" si="269"/>
        <v/>
      </c>
      <c r="AQ268" s="207" t="str">
        <f t="shared" si="270"/>
        <v/>
      </c>
      <c r="AR268" s="207" t="str">
        <f t="shared" si="271"/>
        <v/>
      </c>
      <c r="AS268" s="207" t="str">
        <f t="shared" si="272"/>
        <v/>
      </c>
      <c r="AT268" s="207" t="str">
        <f t="shared" si="273"/>
        <v/>
      </c>
      <c r="AU268" s="207" t="str">
        <f t="shared" si="274"/>
        <v/>
      </c>
      <c r="AV268" s="207" t="str">
        <f t="shared" si="275"/>
        <v/>
      </c>
      <c r="AW268" s="207" t="str">
        <f t="shared" si="276"/>
        <v/>
      </c>
      <c r="AY268" s="160"/>
      <c r="AZ268" s="160"/>
      <c r="BA268" s="160"/>
      <c r="BB268" s="160"/>
      <c r="BC268" s="160"/>
      <c r="BD268" s="160"/>
      <c r="BE268" s="160"/>
      <c r="BF268" s="160"/>
      <c r="BG268" s="160"/>
      <c r="BH268" s="160"/>
      <c r="BI268" s="160"/>
      <c r="BJ268" s="160"/>
      <c r="BK268" s="160"/>
      <c r="BL268" s="160"/>
      <c r="BM268" s="160"/>
    </row>
    <row r="269" spans="1:65" s="43" customFormat="1" hidden="1" outlineLevel="1" x14ac:dyDescent="0.2">
      <c r="A269" s="194"/>
      <c r="B269" s="4"/>
      <c r="C269" s="3"/>
      <c r="D269" s="89">
        <f t="shared" si="208"/>
        <v>0</v>
      </c>
      <c r="E269" s="195"/>
      <c r="F269" s="195"/>
      <c r="G269" s="196"/>
      <c r="H269" s="197"/>
      <c r="I269" s="198"/>
      <c r="J269" s="197"/>
      <c r="K269" s="198"/>
      <c r="L269" s="199"/>
      <c r="M269" s="200"/>
      <c r="N269" s="197"/>
      <c r="O269" s="201"/>
      <c r="P269" s="202">
        <f t="shared" si="243"/>
        <v>0</v>
      </c>
      <c r="Q269" s="195">
        <f t="shared" si="244"/>
        <v>0</v>
      </c>
      <c r="R269" s="195">
        <f t="shared" si="245"/>
        <v>0</v>
      </c>
      <c r="S269" s="203" t="str">
        <f t="shared" si="246"/>
        <v>-</v>
      </c>
      <c r="T269" s="204" t="str">
        <f t="shared" si="247"/>
        <v/>
      </c>
      <c r="U269" s="204" t="str">
        <f t="shared" si="248"/>
        <v/>
      </c>
      <c r="V269" s="204" t="str">
        <f t="shared" si="249"/>
        <v/>
      </c>
      <c r="W269" s="204" t="str">
        <f t="shared" si="250"/>
        <v/>
      </c>
      <c r="X269" s="204" t="str">
        <f t="shared" si="251"/>
        <v/>
      </c>
      <c r="Y269" s="204" t="str">
        <f t="shared" si="252"/>
        <v/>
      </c>
      <c r="Z269" s="204" t="str">
        <f t="shared" si="253"/>
        <v/>
      </c>
      <c r="AA269" s="204" t="str">
        <f t="shared" si="254"/>
        <v/>
      </c>
      <c r="AB269" s="204" t="str">
        <f t="shared" si="255"/>
        <v/>
      </c>
      <c r="AC269" s="204" t="str">
        <f t="shared" si="256"/>
        <v/>
      </c>
      <c r="AD269" s="205" t="str">
        <f t="shared" si="257"/>
        <v/>
      </c>
      <c r="AE269" s="205" t="str">
        <f t="shared" si="258"/>
        <v/>
      </c>
      <c r="AF269" s="205" t="str">
        <f t="shared" si="259"/>
        <v/>
      </c>
      <c r="AG269" s="205" t="str">
        <f t="shared" si="260"/>
        <v/>
      </c>
      <c r="AH269" s="206" t="str">
        <f t="shared" si="261"/>
        <v/>
      </c>
      <c r="AI269" s="207" t="str">
        <f t="shared" si="262"/>
        <v/>
      </c>
      <c r="AJ269" s="207" t="str">
        <f t="shared" si="263"/>
        <v/>
      </c>
      <c r="AK269" s="207" t="str">
        <f t="shared" si="264"/>
        <v/>
      </c>
      <c r="AL269" s="207" t="str">
        <f t="shared" si="265"/>
        <v/>
      </c>
      <c r="AM269" s="207" t="str">
        <f t="shared" si="266"/>
        <v/>
      </c>
      <c r="AN269" s="207" t="str">
        <f t="shared" si="267"/>
        <v/>
      </c>
      <c r="AO269" s="207" t="str">
        <f t="shared" si="268"/>
        <v/>
      </c>
      <c r="AP269" s="207" t="str">
        <f t="shared" si="269"/>
        <v/>
      </c>
      <c r="AQ269" s="207" t="str">
        <f t="shared" si="270"/>
        <v/>
      </c>
      <c r="AR269" s="207" t="str">
        <f t="shared" si="271"/>
        <v/>
      </c>
      <c r="AS269" s="207" t="str">
        <f t="shared" si="272"/>
        <v/>
      </c>
      <c r="AT269" s="207" t="str">
        <f t="shared" si="273"/>
        <v/>
      </c>
      <c r="AU269" s="207" t="str">
        <f t="shared" si="274"/>
        <v/>
      </c>
      <c r="AV269" s="207" t="str">
        <f t="shared" si="275"/>
        <v/>
      </c>
      <c r="AW269" s="207" t="str">
        <f t="shared" si="276"/>
        <v/>
      </c>
      <c r="AY269" s="160"/>
      <c r="AZ269" s="160"/>
      <c r="BA269" s="160"/>
      <c r="BB269" s="160"/>
      <c r="BC269" s="160"/>
      <c r="BD269" s="160"/>
      <c r="BE269" s="160"/>
      <c r="BF269" s="160"/>
      <c r="BG269" s="160"/>
      <c r="BH269" s="160"/>
      <c r="BI269" s="160"/>
      <c r="BJ269" s="160"/>
      <c r="BK269" s="160"/>
      <c r="BL269" s="160"/>
      <c r="BM269" s="160"/>
    </row>
    <row r="270" spans="1:65" s="43" customFormat="1" hidden="1" outlineLevel="1" x14ac:dyDescent="0.2">
      <c r="A270" s="194"/>
      <c r="B270" s="4"/>
      <c r="C270" s="3"/>
      <c r="D270" s="89">
        <f t="shared" si="208"/>
        <v>0</v>
      </c>
      <c r="E270" s="195"/>
      <c r="F270" s="195"/>
      <c r="G270" s="196"/>
      <c r="H270" s="197"/>
      <c r="I270" s="198"/>
      <c r="J270" s="197"/>
      <c r="K270" s="198"/>
      <c r="L270" s="199"/>
      <c r="M270" s="200"/>
      <c r="N270" s="197"/>
      <c r="O270" s="201"/>
      <c r="P270" s="202">
        <f t="shared" si="243"/>
        <v>0</v>
      </c>
      <c r="Q270" s="195">
        <f t="shared" si="244"/>
        <v>0</v>
      </c>
      <c r="R270" s="195">
        <f t="shared" si="245"/>
        <v>0</v>
      </c>
      <c r="S270" s="203" t="str">
        <f t="shared" si="246"/>
        <v>-</v>
      </c>
      <c r="T270" s="204" t="str">
        <f t="shared" si="247"/>
        <v/>
      </c>
      <c r="U270" s="204" t="str">
        <f t="shared" si="248"/>
        <v/>
      </c>
      <c r="V270" s="204" t="str">
        <f t="shared" si="249"/>
        <v/>
      </c>
      <c r="W270" s="204" t="str">
        <f t="shared" si="250"/>
        <v/>
      </c>
      <c r="X270" s="204" t="str">
        <f t="shared" si="251"/>
        <v/>
      </c>
      <c r="Y270" s="204" t="str">
        <f t="shared" si="252"/>
        <v/>
      </c>
      <c r="Z270" s="204" t="str">
        <f t="shared" si="253"/>
        <v/>
      </c>
      <c r="AA270" s="204" t="str">
        <f t="shared" si="254"/>
        <v/>
      </c>
      <c r="AB270" s="204" t="str">
        <f t="shared" si="255"/>
        <v/>
      </c>
      <c r="AC270" s="204" t="str">
        <f t="shared" si="256"/>
        <v/>
      </c>
      <c r="AD270" s="205" t="str">
        <f t="shared" si="257"/>
        <v/>
      </c>
      <c r="AE270" s="205" t="str">
        <f t="shared" si="258"/>
        <v/>
      </c>
      <c r="AF270" s="205" t="str">
        <f t="shared" si="259"/>
        <v/>
      </c>
      <c r="AG270" s="205" t="str">
        <f t="shared" si="260"/>
        <v/>
      </c>
      <c r="AH270" s="206" t="str">
        <f t="shared" si="261"/>
        <v/>
      </c>
      <c r="AI270" s="207" t="str">
        <f t="shared" si="262"/>
        <v/>
      </c>
      <c r="AJ270" s="207" t="str">
        <f t="shared" si="263"/>
        <v/>
      </c>
      <c r="AK270" s="207" t="str">
        <f t="shared" si="264"/>
        <v/>
      </c>
      <c r="AL270" s="207" t="str">
        <f t="shared" si="265"/>
        <v/>
      </c>
      <c r="AM270" s="207" t="str">
        <f t="shared" si="266"/>
        <v/>
      </c>
      <c r="AN270" s="207" t="str">
        <f t="shared" si="267"/>
        <v/>
      </c>
      <c r="AO270" s="207" t="str">
        <f t="shared" si="268"/>
        <v/>
      </c>
      <c r="AP270" s="207" t="str">
        <f t="shared" si="269"/>
        <v/>
      </c>
      <c r="AQ270" s="207" t="str">
        <f t="shared" si="270"/>
        <v/>
      </c>
      <c r="AR270" s="207" t="str">
        <f t="shared" si="271"/>
        <v/>
      </c>
      <c r="AS270" s="207" t="str">
        <f t="shared" si="272"/>
        <v/>
      </c>
      <c r="AT270" s="207" t="str">
        <f t="shared" si="273"/>
        <v/>
      </c>
      <c r="AU270" s="207" t="str">
        <f t="shared" si="274"/>
        <v/>
      </c>
      <c r="AV270" s="207" t="str">
        <f t="shared" si="275"/>
        <v/>
      </c>
      <c r="AW270" s="207" t="str">
        <f t="shared" si="276"/>
        <v/>
      </c>
      <c r="AY270" s="160"/>
      <c r="AZ270" s="160"/>
      <c r="BA270" s="160"/>
      <c r="BB270" s="160"/>
      <c r="BC270" s="160"/>
      <c r="BD270" s="160"/>
      <c r="BE270" s="160"/>
      <c r="BF270" s="160"/>
      <c r="BG270" s="160"/>
      <c r="BH270" s="160"/>
      <c r="BI270" s="160"/>
      <c r="BJ270" s="160"/>
      <c r="BK270" s="160"/>
      <c r="BL270" s="160"/>
      <c r="BM270" s="160"/>
    </row>
    <row r="271" spans="1:65" s="43" customFormat="1" hidden="1" outlineLevel="1" x14ac:dyDescent="0.2">
      <c r="A271" s="194"/>
      <c r="B271" s="4"/>
      <c r="C271" s="3"/>
      <c r="D271" s="89">
        <f t="shared" si="208"/>
        <v>0</v>
      </c>
      <c r="E271" s="195"/>
      <c r="F271" s="195"/>
      <c r="G271" s="196"/>
      <c r="H271" s="197"/>
      <c r="I271" s="198"/>
      <c r="J271" s="197"/>
      <c r="K271" s="198"/>
      <c r="L271" s="199"/>
      <c r="M271" s="200"/>
      <c r="N271" s="197"/>
      <c r="O271" s="201"/>
      <c r="P271" s="202">
        <f t="shared" si="243"/>
        <v>0</v>
      </c>
      <c r="Q271" s="195">
        <f t="shared" si="244"/>
        <v>0</v>
      </c>
      <c r="R271" s="195">
        <f t="shared" si="245"/>
        <v>0</v>
      </c>
      <c r="S271" s="203" t="str">
        <f t="shared" si="246"/>
        <v>-</v>
      </c>
      <c r="T271" s="204" t="str">
        <f t="shared" si="247"/>
        <v/>
      </c>
      <c r="U271" s="204" t="str">
        <f t="shared" si="248"/>
        <v/>
      </c>
      <c r="V271" s="204" t="str">
        <f t="shared" si="249"/>
        <v/>
      </c>
      <c r="W271" s="204" t="str">
        <f t="shared" si="250"/>
        <v/>
      </c>
      <c r="X271" s="204" t="str">
        <f t="shared" si="251"/>
        <v/>
      </c>
      <c r="Y271" s="204" t="str">
        <f t="shared" si="252"/>
        <v/>
      </c>
      <c r="Z271" s="204" t="str">
        <f t="shared" si="253"/>
        <v/>
      </c>
      <c r="AA271" s="204" t="str">
        <f t="shared" si="254"/>
        <v/>
      </c>
      <c r="AB271" s="204" t="str">
        <f t="shared" si="255"/>
        <v/>
      </c>
      <c r="AC271" s="204" t="str">
        <f t="shared" si="256"/>
        <v/>
      </c>
      <c r="AD271" s="205" t="str">
        <f t="shared" si="257"/>
        <v/>
      </c>
      <c r="AE271" s="205" t="str">
        <f t="shared" si="258"/>
        <v/>
      </c>
      <c r="AF271" s="205" t="str">
        <f t="shared" si="259"/>
        <v/>
      </c>
      <c r="AG271" s="205" t="str">
        <f t="shared" si="260"/>
        <v/>
      </c>
      <c r="AH271" s="206" t="str">
        <f t="shared" si="261"/>
        <v/>
      </c>
      <c r="AI271" s="207" t="str">
        <f t="shared" si="262"/>
        <v/>
      </c>
      <c r="AJ271" s="207" t="str">
        <f t="shared" si="263"/>
        <v/>
      </c>
      <c r="AK271" s="207" t="str">
        <f t="shared" si="264"/>
        <v/>
      </c>
      <c r="AL271" s="207" t="str">
        <f t="shared" si="265"/>
        <v/>
      </c>
      <c r="AM271" s="207" t="str">
        <f t="shared" si="266"/>
        <v/>
      </c>
      <c r="AN271" s="207" t="str">
        <f t="shared" si="267"/>
        <v/>
      </c>
      <c r="AO271" s="207" t="str">
        <f t="shared" si="268"/>
        <v/>
      </c>
      <c r="AP271" s="207" t="str">
        <f t="shared" si="269"/>
        <v/>
      </c>
      <c r="AQ271" s="207" t="str">
        <f t="shared" si="270"/>
        <v/>
      </c>
      <c r="AR271" s="207" t="str">
        <f t="shared" si="271"/>
        <v/>
      </c>
      <c r="AS271" s="207" t="str">
        <f t="shared" si="272"/>
        <v/>
      </c>
      <c r="AT271" s="207" t="str">
        <f t="shared" si="273"/>
        <v/>
      </c>
      <c r="AU271" s="207" t="str">
        <f t="shared" si="274"/>
        <v/>
      </c>
      <c r="AV271" s="207" t="str">
        <f t="shared" si="275"/>
        <v/>
      </c>
      <c r="AW271" s="207" t="str">
        <f t="shared" si="276"/>
        <v/>
      </c>
      <c r="AY271" s="160"/>
      <c r="AZ271" s="160"/>
      <c r="BA271" s="160"/>
      <c r="BB271" s="160"/>
      <c r="BC271" s="160"/>
      <c r="BD271" s="160"/>
      <c r="BE271" s="160"/>
      <c r="BF271" s="160"/>
      <c r="BG271" s="160"/>
      <c r="BH271" s="160"/>
      <c r="BI271" s="160"/>
      <c r="BJ271" s="160"/>
      <c r="BK271" s="160"/>
      <c r="BL271" s="160"/>
      <c r="BM271" s="160"/>
    </row>
    <row r="272" spans="1:65" s="43" customFormat="1" hidden="1" outlineLevel="1" x14ac:dyDescent="0.2">
      <c r="A272" s="194"/>
      <c r="B272" s="4"/>
      <c r="C272" s="3"/>
      <c r="D272" s="89">
        <f t="shared" si="208"/>
        <v>0</v>
      </c>
      <c r="E272" s="195"/>
      <c r="F272" s="195"/>
      <c r="G272" s="196"/>
      <c r="H272" s="197"/>
      <c r="I272" s="198"/>
      <c r="J272" s="197"/>
      <c r="K272" s="198"/>
      <c r="L272" s="199"/>
      <c r="M272" s="200"/>
      <c r="N272" s="197"/>
      <c r="O272" s="201"/>
      <c r="P272" s="202">
        <f t="shared" si="243"/>
        <v>0</v>
      </c>
      <c r="Q272" s="195">
        <f t="shared" si="244"/>
        <v>0</v>
      </c>
      <c r="R272" s="195">
        <f t="shared" si="245"/>
        <v>0</v>
      </c>
      <c r="S272" s="203" t="str">
        <f t="shared" si="246"/>
        <v>-</v>
      </c>
      <c r="T272" s="204" t="str">
        <f t="shared" si="247"/>
        <v/>
      </c>
      <c r="U272" s="204" t="str">
        <f t="shared" si="248"/>
        <v/>
      </c>
      <c r="V272" s="204" t="str">
        <f t="shared" si="249"/>
        <v/>
      </c>
      <c r="W272" s="204" t="str">
        <f t="shared" si="250"/>
        <v/>
      </c>
      <c r="X272" s="204" t="str">
        <f t="shared" si="251"/>
        <v/>
      </c>
      <c r="Y272" s="204" t="str">
        <f t="shared" si="252"/>
        <v/>
      </c>
      <c r="Z272" s="204" t="str">
        <f t="shared" si="253"/>
        <v/>
      </c>
      <c r="AA272" s="204" t="str">
        <f t="shared" si="254"/>
        <v/>
      </c>
      <c r="AB272" s="204" t="str">
        <f t="shared" si="255"/>
        <v/>
      </c>
      <c r="AC272" s="204" t="str">
        <f t="shared" si="256"/>
        <v/>
      </c>
      <c r="AD272" s="205" t="str">
        <f t="shared" si="257"/>
        <v/>
      </c>
      <c r="AE272" s="205" t="str">
        <f t="shared" si="258"/>
        <v/>
      </c>
      <c r="AF272" s="205" t="str">
        <f t="shared" si="259"/>
        <v/>
      </c>
      <c r="AG272" s="205" t="str">
        <f t="shared" si="260"/>
        <v/>
      </c>
      <c r="AH272" s="206" t="str">
        <f t="shared" si="261"/>
        <v/>
      </c>
      <c r="AI272" s="207" t="str">
        <f t="shared" si="262"/>
        <v/>
      </c>
      <c r="AJ272" s="207" t="str">
        <f t="shared" si="263"/>
        <v/>
      </c>
      <c r="AK272" s="207" t="str">
        <f t="shared" si="264"/>
        <v/>
      </c>
      <c r="AL272" s="207" t="str">
        <f t="shared" si="265"/>
        <v/>
      </c>
      <c r="AM272" s="207" t="str">
        <f t="shared" si="266"/>
        <v/>
      </c>
      <c r="AN272" s="207" t="str">
        <f t="shared" si="267"/>
        <v/>
      </c>
      <c r="AO272" s="207" t="str">
        <f t="shared" si="268"/>
        <v/>
      </c>
      <c r="AP272" s="207" t="str">
        <f t="shared" si="269"/>
        <v/>
      </c>
      <c r="AQ272" s="207" t="str">
        <f t="shared" si="270"/>
        <v/>
      </c>
      <c r="AR272" s="207" t="str">
        <f t="shared" si="271"/>
        <v/>
      </c>
      <c r="AS272" s="207" t="str">
        <f t="shared" si="272"/>
        <v/>
      </c>
      <c r="AT272" s="207" t="str">
        <f t="shared" si="273"/>
        <v/>
      </c>
      <c r="AU272" s="207" t="str">
        <f t="shared" si="274"/>
        <v/>
      </c>
      <c r="AV272" s="207" t="str">
        <f t="shared" si="275"/>
        <v/>
      </c>
      <c r="AW272" s="207" t="str">
        <f t="shared" si="276"/>
        <v/>
      </c>
      <c r="AY272" s="160"/>
      <c r="AZ272" s="160"/>
      <c r="BA272" s="160"/>
      <c r="BB272" s="160"/>
      <c r="BC272" s="160"/>
      <c r="BD272" s="160"/>
      <c r="BE272" s="160"/>
      <c r="BF272" s="160"/>
      <c r="BG272" s="160"/>
      <c r="BH272" s="160"/>
      <c r="BI272" s="160"/>
      <c r="BJ272" s="160"/>
      <c r="BK272" s="160"/>
      <c r="BL272" s="160"/>
      <c r="BM272" s="160"/>
    </row>
    <row r="273" spans="1:65" s="43" customFormat="1" hidden="1" outlineLevel="1" x14ac:dyDescent="0.2">
      <c r="A273" s="194"/>
      <c r="B273" s="4"/>
      <c r="C273" s="3"/>
      <c r="D273" s="89">
        <f t="shared" ref="D273:D276" si="277">(G273)+(I273-H273)+(K273-J273)+(M273-L273)+(O273-N273)</f>
        <v>0</v>
      </c>
      <c r="E273" s="195"/>
      <c r="F273" s="195"/>
      <c r="G273" s="196"/>
      <c r="H273" s="197"/>
      <c r="I273" s="198"/>
      <c r="J273" s="197"/>
      <c r="K273" s="198"/>
      <c r="L273" s="199"/>
      <c r="M273" s="200"/>
      <c r="N273" s="197"/>
      <c r="O273" s="201"/>
      <c r="P273" s="202">
        <f t="shared" si="243"/>
        <v>0</v>
      </c>
      <c r="Q273" s="195">
        <f t="shared" si="244"/>
        <v>0</v>
      </c>
      <c r="R273" s="195">
        <f t="shared" si="245"/>
        <v>0</v>
      </c>
      <c r="S273" s="203" t="str">
        <f t="shared" si="246"/>
        <v>-</v>
      </c>
      <c r="T273" s="204" t="str">
        <f t="shared" si="247"/>
        <v/>
      </c>
      <c r="U273" s="204" t="str">
        <f t="shared" si="248"/>
        <v/>
      </c>
      <c r="V273" s="204" t="str">
        <f t="shared" si="249"/>
        <v/>
      </c>
      <c r="W273" s="204" t="str">
        <f t="shared" si="250"/>
        <v/>
      </c>
      <c r="X273" s="204" t="str">
        <f t="shared" si="251"/>
        <v/>
      </c>
      <c r="Y273" s="204" t="str">
        <f t="shared" si="252"/>
        <v/>
      </c>
      <c r="Z273" s="204" t="str">
        <f t="shared" si="253"/>
        <v/>
      </c>
      <c r="AA273" s="204" t="str">
        <f t="shared" si="254"/>
        <v/>
      </c>
      <c r="AB273" s="204" t="str">
        <f t="shared" si="255"/>
        <v/>
      </c>
      <c r="AC273" s="204" t="str">
        <f t="shared" si="256"/>
        <v/>
      </c>
      <c r="AD273" s="205" t="str">
        <f t="shared" si="257"/>
        <v/>
      </c>
      <c r="AE273" s="205" t="str">
        <f t="shared" si="258"/>
        <v/>
      </c>
      <c r="AF273" s="205" t="str">
        <f t="shared" si="259"/>
        <v/>
      </c>
      <c r="AG273" s="205" t="str">
        <f t="shared" si="260"/>
        <v/>
      </c>
      <c r="AH273" s="206" t="str">
        <f t="shared" si="261"/>
        <v/>
      </c>
      <c r="AI273" s="207" t="str">
        <f t="shared" si="262"/>
        <v/>
      </c>
      <c r="AJ273" s="207" t="str">
        <f t="shared" si="263"/>
        <v/>
      </c>
      <c r="AK273" s="207" t="str">
        <f t="shared" si="264"/>
        <v/>
      </c>
      <c r="AL273" s="207" t="str">
        <f t="shared" si="265"/>
        <v/>
      </c>
      <c r="AM273" s="207" t="str">
        <f t="shared" si="266"/>
        <v/>
      </c>
      <c r="AN273" s="207" t="str">
        <f t="shared" si="267"/>
        <v/>
      </c>
      <c r="AO273" s="207" t="str">
        <f t="shared" si="268"/>
        <v/>
      </c>
      <c r="AP273" s="207" t="str">
        <f t="shared" si="269"/>
        <v/>
      </c>
      <c r="AQ273" s="207" t="str">
        <f t="shared" si="270"/>
        <v/>
      </c>
      <c r="AR273" s="207" t="str">
        <f t="shared" si="271"/>
        <v/>
      </c>
      <c r="AS273" s="207" t="str">
        <f t="shared" si="272"/>
        <v/>
      </c>
      <c r="AT273" s="207" t="str">
        <f t="shared" si="273"/>
        <v/>
      </c>
      <c r="AU273" s="207" t="str">
        <f t="shared" si="274"/>
        <v/>
      </c>
      <c r="AV273" s="207" t="str">
        <f t="shared" si="275"/>
        <v/>
      </c>
      <c r="AW273" s="207" t="str">
        <f t="shared" si="276"/>
        <v/>
      </c>
      <c r="AY273" s="160"/>
      <c r="AZ273" s="160"/>
      <c r="BA273" s="160"/>
      <c r="BB273" s="160"/>
      <c r="BC273" s="160"/>
      <c r="BD273" s="160"/>
      <c r="BE273" s="160"/>
      <c r="BF273" s="160"/>
      <c r="BG273" s="160"/>
      <c r="BH273" s="160"/>
      <c r="BI273" s="160"/>
      <c r="BJ273" s="160"/>
      <c r="BK273" s="160"/>
      <c r="BL273" s="160"/>
      <c r="BM273" s="160"/>
    </row>
    <row r="274" spans="1:65" s="43" customFormat="1" hidden="1" outlineLevel="1" x14ac:dyDescent="0.2">
      <c r="A274" s="194"/>
      <c r="B274" s="4"/>
      <c r="C274" s="3"/>
      <c r="D274" s="89">
        <f t="shared" si="277"/>
        <v>0</v>
      </c>
      <c r="E274" s="195"/>
      <c r="F274" s="195"/>
      <c r="G274" s="196"/>
      <c r="H274" s="197"/>
      <c r="I274" s="198"/>
      <c r="J274" s="197"/>
      <c r="K274" s="198"/>
      <c r="L274" s="199"/>
      <c r="M274" s="200"/>
      <c r="N274" s="197"/>
      <c r="O274" s="201"/>
      <c r="P274" s="202">
        <f t="shared" si="243"/>
        <v>0</v>
      </c>
      <c r="Q274" s="195">
        <f t="shared" si="244"/>
        <v>0</v>
      </c>
      <c r="R274" s="195">
        <f t="shared" si="245"/>
        <v>0</v>
      </c>
      <c r="S274" s="203" t="str">
        <f t="shared" si="246"/>
        <v>-</v>
      </c>
      <c r="T274" s="204" t="str">
        <f t="shared" si="247"/>
        <v/>
      </c>
      <c r="U274" s="204" t="str">
        <f t="shared" si="248"/>
        <v/>
      </c>
      <c r="V274" s="204" t="str">
        <f t="shared" si="249"/>
        <v/>
      </c>
      <c r="W274" s="204" t="str">
        <f t="shared" si="250"/>
        <v/>
      </c>
      <c r="X274" s="204" t="str">
        <f t="shared" si="251"/>
        <v/>
      </c>
      <c r="Y274" s="204" t="str">
        <f t="shared" si="252"/>
        <v/>
      </c>
      <c r="Z274" s="204" t="str">
        <f t="shared" si="253"/>
        <v/>
      </c>
      <c r="AA274" s="204" t="str">
        <f t="shared" si="254"/>
        <v/>
      </c>
      <c r="AB274" s="204" t="str">
        <f t="shared" si="255"/>
        <v/>
      </c>
      <c r="AC274" s="204" t="str">
        <f t="shared" si="256"/>
        <v/>
      </c>
      <c r="AD274" s="205" t="str">
        <f t="shared" si="257"/>
        <v/>
      </c>
      <c r="AE274" s="205" t="str">
        <f t="shared" si="258"/>
        <v/>
      </c>
      <c r="AF274" s="205" t="str">
        <f t="shared" si="259"/>
        <v/>
      </c>
      <c r="AG274" s="205" t="str">
        <f t="shared" si="260"/>
        <v/>
      </c>
      <c r="AH274" s="206" t="str">
        <f t="shared" si="261"/>
        <v/>
      </c>
      <c r="AI274" s="207" t="str">
        <f t="shared" si="262"/>
        <v/>
      </c>
      <c r="AJ274" s="207" t="str">
        <f t="shared" si="263"/>
        <v/>
      </c>
      <c r="AK274" s="207" t="str">
        <f t="shared" si="264"/>
        <v/>
      </c>
      <c r="AL274" s="207" t="str">
        <f t="shared" si="265"/>
        <v/>
      </c>
      <c r="AM274" s="207" t="str">
        <f t="shared" si="266"/>
        <v/>
      </c>
      <c r="AN274" s="207" t="str">
        <f t="shared" si="267"/>
        <v/>
      </c>
      <c r="AO274" s="207" t="str">
        <f t="shared" si="268"/>
        <v/>
      </c>
      <c r="AP274" s="207" t="str">
        <f t="shared" si="269"/>
        <v/>
      </c>
      <c r="AQ274" s="207" t="str">
        <f t="shared" si="270"/>
        <v/>
      </c>
      <c r="AR274" s="207" t="str">
        <f t="shared" si="271"/>
        <v/>
      </c>
      <c r="AS274" s="207" t="str">
        <f t="shared" si="272"/>
        <v/>
      </c>
      <c r="AT274" s="207" t="str">
        <f t="shared" si="273"/>
        <v/>
      </c>
      <c r="AU274" s="207" t="str">
        <f t="shared" si="274"/>
        <v/>
      </c>
      <c r="AV274" s="207" t="str">
        <f t="shared" si="275"/>
        <v/>
      </c>
      <c r="AW274" s="207" t="str">
        <f t="shared" si="276"/>
        <v/>
      </c>
      <c r="AY274" s="160"/>
      <c r="AZ274" s="160"/>
      <c r="BA274" s="160"/>
      <c r="BB274" s="160"/>
      <c r="BC274" s="160"/>
      <c r="BD274" s="160"/>
      <c r="BE274" s="160"/>
      <c r="BF274" s="160"/>
      <c r="BG274" s="160"/>
      <c r="BH274" s="160"/>
      <c r="BI274" s="160"/>
      <c r="BJ274" s="160"/>
      <c r="BK274" s="160"/>
      <c r="BL274" s="160"/>
      <c r="BM274" s="160"/>
    </row>
    <row r="275" spans="1:65" s="43" customFormat="1" hidden="1" outlineLevel="1" x14ac:dyDescent="0.2">
      <c r="A275" s="194"/>
      <c r="B275" s="4"/>
      <c r="C275" s="3"/>
      <c r="D275" s="89">
        <f t="shared" si="277"/>
        <v>0</v>
      </c>
      <c r="E275" s="195"/>
      <c r="F275" s="195"/>
      <c r="G275" s="196"/>
      <c r="H275" s="197"/>
      <c r="I275" s="198"/>
      <c r="J275" s="197"/>
      <c r="K275" s="198"/>
      <c r="L275" s="199"/>
      <c r="M275" s="200"/>
      <c r="N275" s="197"/>
      <c r="O275" s="201"/>
      <c r="P275" s="202">
        <f t="shared" si="243"/>
        <v>0</v>
      </c>
      <c r="Q275" s="195">
        <f t="shared" si="244"/>
        <v>0</v>
      </c>
      <c r="R275" s="195">
        <f t="shared" si="245"/>
        <v>0</v>
      </c>
      <c r="S275" s="203" t="str">
        <f t="shared" si="246"/>
        <v>-</v>
      </c>
      <c r="T275" s="204" t="str">
        <f t="shared" si="247"/>
        <v/>
      </c>
      <c r="U275" s="204" t="str">
        <f t="shared" si="248"/>
        <v/>
      </c>
      <c r="V275" s="204" t="str">
        <f t="shared" si="249"/>
        <v/>
      </c>
      <c r="W275" s="204" t="str">
        <f t="shared" si="250"/>
        <v/>
      </c>
      <c r="X275" s="204" t="str">
        <f t="shared" si="251"/>
        <v/>
      </c>
      <c r="Y275" s="204" t="str">
        <f t="shared" si="252"/>
        <v/>
      </c>
      <c r="Z275" s="204" t="str">
        <f t="shared" si="253"/>
        <v/>
      </c>
      <c r="AA275" s="204" t="str">
        <f t="shared" si="254"/>
        <v/>
      </c>
      <c r="AB275" s="204" t="str">
        <f t="shared" si="255"/>
        <v/>
      </c>
      <c r="AC275" s="204" t="str">
        <f t="shared" si="256"/>
        <v/>
      </c>
      <c r="AD275" s="205" t="str">
        <f t="shared" si="257"/>
        <v/>
      </c>
      <c r="AE275" s="205" t="str">
        <f t="shared" si="258"/>
        <v/>
      </c>
      <c r="AF275" s="205" t="str">
        <f t="shared" si="259"/>
        <v/>
      </c>
      <c r="AG275" s="205" t="str">
        <f t="shared" si="260"/>
        <v/>
      </c>
      <c r="AH275" s="206" t="str">
        <f t="shared" si="261"/>
        <v/>
      </c>
      <c r="AI275" s="207" t="str">
        <f t="shared" si="262"/>
        <v/>
      </c>
      <c r="AJ275" s="207" t="str">
        <f t="shared" si="263"/>
        <v/>
      </c>
      <c r="AK275" s="207" t="str">
        <f t="shared" si="264"/>
        <v/>
      </c>
      <c r="AL275" s="207" t="str">
        <f t="shared" si="265"/>
        <v/>
      </c>
      <c r="AM275" s="207" t="str">
        <f t="shared" si="266"/>
        <v/>
      </c>
      <c r="AN275" s="207" t="str">
        <f t="shared" si="267"/>
        <v/>
      </c>
      <c r="AO275" s="207" t="str">
        <f t="shared" si="268"/>
        <v/>
      </c>
      <c r="AP275" s="207" t="str">
        <f t="shared" si="269"/>
        <v/>
      </c>
      <c r="AQ275" s="207" t="str">
        <f t="shared" si="270"/>
        <v/>
      </c>
      <c r="AR275" s="207" t="str">
        <f t="shared" si="271"/>
        <v/>
      </c>
      <c r="AS275" s="207" t="str">
        <f t="shared" si="272"/>
        <v/>
      </c>
      <c r="AT275" s="207" t="str">
        <f t="shared" si="273"/>
        <v/>
      </c>
      <c r="AU275" s="207" t="str">
        <f t="shared" si="274"/>
        <v/>
      </c>
      <c r="AV275" s="207" t="str">
        <f t="shared" si="275"/>
        <v/>
      </c>
      <c r="AW275" s="207" t="str">
        <f t="shared" si="276"/>
        <v/>
      </c>
      <c r="AY275" s="160"/>
      <c r="AZ275" s="160"/>
      <c r="BA275" s="160"/>
      <c r="BB275" s="160"/>
      <c r="BC275" s="160"/>
      <c r="BD275" s="160"/>
      <c r="BE275" s="160"/>
      <c r="BF275" s="160"/>
      <c r="BG275" s="160"/>
      <c r="BH275" s="160"/>
      <c r="BI275" s="160"/>
      <c r="BJ275" s="160"/>
      <c r="BK275" s="160"/>
      <c r="BL275" s="160"/>
      <c r="BM275" s="160"/>
    </row>
    <row r="276" spans="1:65" s="43" customFormat="1" hidden="1" outlineLevel="1" x14ac:dyDescent="0.2">
      <c r="A276" s="194"/>
      <c r="B276" s="4"/>
      <c r="C276" s="3"/>
      <c r="D276" s="89">
        <f t="shared" si="277"/>
        <v>0</v>
      </c>
      <c r="E276" s="195"/>
      <c r="F276" s="195"/>
      <c r="G276" s="196"/>
      <c r="H276" s="197"/>
      <c r="I276" s="198"/>
      <c r="J276" s="197"/>
      <c r="K276" s="198"/>
      <c r="L276" s="199"/>
      <c r="M276" s="200"/>
      <c r="N276" s="197"/>
      <c r="O276" s="201"/>
      <c r="P276" s="202">
        <f t="shared" si="243"/>
        <v>0</v>
      </c>
      <c r="Q276" s="195">
        <f t="shared" si="244"/>
        <v>0</v>
      </c>
      <c r="R276" s="195">
        <f t="shared" si="245"/>
        <v>0</v>
      </c>
      <c r="S276" s="203" t="str">
        <f t="shared" si="246"/>
        <v>-</v>
      </c>
      <c r="T276" s="204" t="str">
        <f t="shared" si="247"/>
        <v/>
      </c>
      <c r="U276" s="204" t="str">
        <f t="shared" si="248"/>
        <v/>
      </c>
      <c r="V276" s="204" t="str">
        <f t="shared" si="249"/>
        <v/>
      </c>
      <c r="W276" s="204" t="str">
        <f t="shared" si="250"/>
        <v/>
      </c>
      <c r="X276" s="204" t="str">
        <f t="shared" si="251"/>
        <v/>
      </c>
      <c r="Y276" s="204" t="str">
        <f t="shared" si="252"/>
        <v/>
      </c>
      <c r="Z276" s="204" t="str">
        <f t="shared" si="253"/>
        <v/>
      </c>
      <c r="AA276" s="204" t="str">
        <f t="shared" si="254"/>
        <v/>
      </c>
      <c r="AB276" s="204" t="str">
        <f t="shared" si="255"/>
        <v/>
      </c>
      <c r="AC276" s="204" t="str">
        <f t="shared" si="256"/>
        <v/>
      </c>
      <c r="AD276" s="205" t="str">
        <f t="shared" si="257"/>
        <v/>
      </c>
      <c r="AE276" s="205" t="str">
        <f t="shared" si="258"/>
        <v/>
      </c>
      <c r="AF276" s="205" t="str">
        <f t="shared" si="259"/>
        <v/>
      </c>
      <c r="AG276" s="205" t="str">
        <f t="shared" si="260"/>
        <v/>
      </c>
      <c r="AH276" s="206" t="str">
        <f t="shared" si="261"/>
        <v/>
      </c>
      <c r="AI276" s="207" t="str">
        <f t="shared" si="262"/>
        <v/>
      </c>
      <c r="AJ276" s="207" t="str">
        <f t="shared" si="263"/>
        <v/>
      </c>
      <c r="AK276" s="207" t="str">
        <f t="shared" si="264"/>
        <v/>
      </c>
      <c r="AL276" s="207" t="str">
        <f t="shared" si="265"/>
        <v/>
      </c>
      <c r="AM276" s="207" t="str">
        <f t="shared" si="266"/>
        <v/>
      </c>
      <c r="AN276" s="207" t="str">
        <f t="shared" si="267"/>
        <v/>
      </c>
      <c r="AO276" s="207" t="str">
        <f t="shared" si="268"/>
        <v/>
      </c>
      <c r="AP276" s="207" t="str">
        <f t="shared" si="269"/>
        <v/>
      </c>
      <c r="AQ276" s="207" t="str">
        <f t="shared" si="270"/>
        <v/>
      </c>
      <c r="AR276" s="207" t="str">
        <f t="shared" si="271"/>
        <v/>
      </c>
      <c r="AS276" s="207" t="str">
        <f t="shared" si="272"/>
        <v/>
      </c>
      <c r="AT276" s="207" t="str">
        <f t="shared" si="273"/>
        <v/>
      </c>
      <c r="AU276" s="207" t="str">
        <f t="shared" si="274"/>
        <v/>
      </c>
      <c r="AV276" s="207" t="str">
        <f t="shared" si="275"/>
        <v/>
      </c>
      <c r="AW276" s="207" t="str">
        <f t="shared" si="276"/>
        <v/>
      </c>
      <c r="AY276" s="160"/>
      <c r="AZ276" s="160"/>
      <c r="BA276" s="160"/>
      <c r="BB276" s="160"/>
      <c r="BC276" s="160"/>
      <c r="BD276" s="160"/>
      <c r="BE276" s="160"/>
      <c r="BF276" s="160"/>
      <c r="BG276" s="160"/>
      <c r="BH276" s="160"/>
      <c r="BI276" s="160"/>
      <c r="BJ276" s="160"/>
      <c r="BK276" s="160"/>
      <c r="BL276" s="160"/>
      <c r="BM276" s="160"/>
    </row>
    <row r="277" spans="1:65" s="43" customFormat="1" hidden="1" outlineLevel="1" x14ac:dyDescent="0.2">
      <c r="A277" s="76"/>
      <c r="B277" s="4"/>
      <c r="C277" s="3"/>
      <c r="D277" s="89">
        <f t="shared" si="28"/>
        <v>0</v>
      </c>
      <c r="E277" s="89"/>
      <c r="F277" s="89"/>
      <c r="G277" s="13"/>
      <c r="H277" s="7"/>
      <c r="I277" s="8"/>
      <c r="J277" s="7"/>
      <c r="K277" s="8"/>
      <c r="L277" s="78"/>
      <c r="M277" s="80"/>
      <c r="N277" s="7"/>
      <c r="O277" s="10"/>
      <c r="P277" s="87">
        <f t="shared" si="29"/>
        <v>0</v>
      </c>
      <c r="Q277" s="89">
        <f t="shared" si="30"/>
        <v>0</v>
      </c>
      <c r="R277" s="89">
        <f t="shared" si="31"/>
        <v>0</v>
      </c>
      <c r="S277" s="116" t="str">
        <f t="shared" si="35"/>
        <v>-</v>
      </c>
      <c r="T277" s="90" t="str">
        <f t="shared" ref="T277:AC284" si="278">IF($C277=T$307,$D277,"")</f>
        <v/>
      </c>
      <c r="U277" s="90" t="str">
        <f t="shared" si="278"/>
        <v/>
      </c>
      <c r="V277" s="90" t="str">
        <f t="shared" si="278"/>
        <v/>
      </c>
      <c r="W277" s="90" t="str">
        <f t="shared" si="278"/>
        <v/>
      </c>
      <c r="X277" s="90" t="str">
        <f t="shared" si="278"/>
        <v/>
      </c>
      <c r="Y277" s="90" t="str">
        <f t="shared" si="278"/>
        <v/>
      </c>
      <c r="Z277" s="90" t="str">
        <f t="shared" si="278"/>
        <v/>
      </c>
      <c r="AA277" s="90" t="str">
        <f t="shared" si="278"/>
        <v/>
      </c>
      <c r="AB277" s="90" t="str">
        <f t="shared" si="278"/>
        <v/>
      </c>
      <c r="AC277" s="90" t="str">
        <f t="shared" si="278"/>
        <v/>
      </c>
      <c r="AD277" s="90" t="str">
        <f t="shared" ref="AD277:AM284" si="279">IF($C277=AD$307,$D277,"")</f>
        <v/>
      </c>
      <c r="AE277" s="90" t="str">
        <f t="shared" si="279"/>
        <v/>
      </c>
      <c r="AF277" s="90" t="str">
        <f t="shared" si="279"/>
        <v/>
      </c>
      <c r="AG277" s="90" t="str">
        <f t="shared" si="279"/>
        <v/>
      </c>
      <c r="AH277" s="91" t="str">
        <f t="shared" si="279"/>
        <v/>
      </c>
      <c r="AI277" s="90" t="str">
        <f t="shared" si="279"/>
        <v/>
      </c>
      <c r="AJ277" s="90" t="str">
        <f t="shared" si="279"/>
        <v/>
      </c>
      <c r="AK277" s="90" t="str">
        <f t="shared" si="279"/>
        <v/>
      </c>
      <c r="AL277" s="90" t="str">
        <f t="shared" si="279"/>
        <v/>
      </c>
      <c r="AM277" s="90" t="str">
        <f t="shared" si="279"/>
        <v/>
      </c>
      <c r="AN277" s="90" t="str">
        <f t="shared" ref="AN277:AW284" si="280">IF($C277=AN$307,$D277,"")</f>
        <v/>
      </c>
      <c r="AO277" s="90" t="str">
        <f t="shared" si="280"/>
        <v/>
      </c>
      <c r="AP277" s="90" t="str">
        <f t="shared" si="280"/>
        <v/>
      </c>
      <c r="AQ277" s="90" t="str">
        <f t="shared" si="280"/>
        <v/>
      </c>
      <c r="AR277" s="90" t="str">
        <f t="shared" si="280"/>
        <v/>
      </c>
      <c r="AS277" s="90" t="str">
        <f t="shared" si="280"/>
        <v/>
      </c>
      <c r="AT277" s="90" t="str">
        <f t="shared" si="280"/>
        <v/>
      </c>
      <c r="AU277" s="90" t="str">
        <f t="shared" si="280"/>
        <v/>
      </c>
      <c r="AV277" s="90" t="str">
        <f t="shared" si="280"/>
        <v/>
      </c>
      <c r="AW277" s="91" t="str">
        <f t="shared" si="280"/>
        <v/>
      </c>
      <c r="AY277" s="160"/>
      <c r="AZ277" s="160"/>
      <c r="BA277" s="160"/>
      <c r="BB277" s="160"/>
      <c r="BC277" s="160"/>
      <c r="BD277" s="160"/>
      <c r="BE277" s="160"/>
      <c r="BF277" s="160"/>
      <c r="BG277" s="160"/>
      <c r="BH277" s="160"/>
      <c r="BI277" s="160"/>
      <c r="BJ277" s="160"/>
      <c r="BK277" s="160"/>
      <c r="BL277" s="160"/>
      <c r="BM277" s="160"/>
    </row>
    <row r="278" spans="1:65" s="43" customFormat="1" hidden="1" outlineLevel="1" x14ac:dyDescent="0.2">
      <c r="A278" s="76"/>
      <c r="B278" s="4"/>
      <c r="C278" s="3"/>
      <c r="D278" s="89">
        <f t="shared" si="28"/>
        <v>0</v>
      </c>
      <c r="E278" s="89"/>
      <c r="F278" s="89"/>
      <c r="G278" s="13"/>
      <c r="H278" s="7"/>
      <c r="I278" s="8"/>
      <c r="J278" s="7"/>
      <c r="K278" s="8"/>
      <c r="L278" s="78"/>
      <c r="M278" s="80"/>
      <c r="N278" s="7"/>
      <c r="O278" s="10"/>
      <c r="P278" s="87">
        <f t="shared" si="29"/>
        <v>0</v>
      </c>
      <c r="Q278" s="89">
        <f t="shared" si="30"/>
        <v>0</v>
      </c>
      <c r="R278" s="89">
        <f t="shared" si="31"/>
        <v>0</v>
      </c>
      <c r="S278" s="116" t="str">
        <f t="shared" si="35"/>
        <v>-</v>
      </c>
      <c r="T278" s="90" t="str">
        <f t="shared" si="278"/>
        <v/>
      </c>
      <c r="U278" s="90" t="str">
        <f t="shared" si="278"/>
        <v/>
      </c>
      <c r="V278" s="90" t="str">
        <f t="shared" si="278"/>
        <v/>
      </c>
      <c r="W278" s="90" t="str">
        <f t="shared" si="278"/>
        <v/>
      </c>
      <c r="X278" s="90" t="str">
        <f t="shared" si="278"/>
        <v/>
      </c>
      <c r="Y278" s="90" t="str">
        <f t="shared" si="278"/>
        <v/>
      </c>
      <c r="Z278" s="90" t="str">
        <f t="shared" si="278"/>
        <v/>
      </c>
      <c r="AA278" s="90" t="str">
        <f t="shared" si="278"/>
        <v/>
      </c>
      <c r="AB278" s="90" t="str">
        <f t="shared" si="278"/>
        <v/>
      </c>
      <c r="AC278" s="90" t="str">
        <f t="shared" si="278"/>
        <v/>
      </c>
      <c r="AD278" s="90" t="str">
        <f t="shared" si="279"/>
        <v/>
      </c>
      <c r="AE278" s="90" t="str">
        <f t="shared" si="279"/>
        <v/>
      </c>
      <c r="AF278" s="90" t="str">
        <f t="shared" si="279"/>
        <v/>
      </c>
      <c r="AG278" s="90" t="str">
        <f t="shared" si="279"/>
        <v/>
      </c>
      <c r="AH278" s="91" t="str">
        <f t="shared" si="279"/>
        <v/>
      </c>
      <c r="AI278" s="90" t="str">
        <f t="shared" si="279"/>
        <v/>
      </c>
      <c r="AJ278" s="90" t="str">
        <f t="shared" si="279"/>
        <v/>
      </c>
      <c r="AK278" s="90" t="str">
        <f t="shared" si="279"/>
        <v/>
      </c>
      <c r="AL278" s="90" t="str">
        <f t="shared" si="279"/>
        <v/>
      </c>
      <c r="AM278" s="90" t="str">
        <f t="shared" si="279"/>
        <v/>
      </c>
      <c r="AN278" s="90" t="str">
        <f t="shared" si="280"/>
        <v/>
      </c>
      <c r="AO278" s="90" t="str">
        <f t="shared" si="280"/>
        <v/>
      </c>
      <c r="AP278" s="90" t="str">
        <f t="shared" si="280"/>
        <v/>
      </c>
      <c r="AQ278" s="90" t="str">
        <f t="shared" si="280"/>
        <v/>
      </c>
      <c r="AR278" s="90" t="str">
        <f t="shared" si="280"/>
        <v/>
      </c>
      <c r="AS278" s="90" t="str">
        <f t="shared" si="280"/>
        <v/>
      </c>
      <c r="AT278" s="90" t="str">
        <f t="shared" si="280"/>
        <v/>
      </c>
      <c r="AU278" s="90" t="str">
        <f t="shared" si="280"/>
        <v/>
      </c>
      <c r="AV278" s="90" t="str">
        <f t="shared" si="280"/>
        <v/>
      </c>
      <c r="AW278" s="91" t="str">
        <f t="shared" si="280"/>
        <v/>
      </c>
      <c r="AY278" s="160"/>
      <c r="AZ278" s="160"/>
      <c r="BA278" s="160"/>
      <c r="BB278" s="160"/>
      <c r="BC278" s="160"/>
      <c r="BD278" s="160"/>
      <c r="BE278" s="160"/>
      <c r="BF278" s="160"/>
      <c r="BG278" s="160"/>
      <c r="BH278" s="160"/>
      <c r="BI278" s="160"/>
      <c r="BJ278" s="160"/>
      <c r="BK278" s="160"/>
      <c r="BL278" s="160"/>
      <c r="BM278" s="160"/>
    </row>
    <row r="279" spans="1:65" s="43" customFormat="1" hidden="1" outlineLevel="1" x14ac:dyDescent="0.2">
      <c r="A279" s="76"/>
      <c r="B279" s="4"/>
      <c r="C279" s="3"/>
      <c r="D279" s="89">
        <f t="shared" si="28"/>
        <v>0</v>
      </c>
      <c r="E279" s="89"/>
      <c r="F279" s="89"/>
      <c r="G279" s="13"/>
      <c r="H279" s="7"/>
      <c r="I279" s="8"/>
      <c r="J279" s="7"/>
      <c r="K279" s="8"/>
      <c r="L279" s="78"/>
      <c r="M279" s="80"/>
      <c r="N279" s="7"/>
      <c r="O279" s="10"/>
      <c r="P279" s="87">
        <f t="shared" si="29"/>
        <v>0</v>
      </c>
      <c r="Q279" s="89">
        <f t="shared" si="30"/>
        <v>0</v>
      </c>
      <c r="R279" s="89">
        <f t="shared" si="31"/>
        <v>0</v>
      </c>
      <c r="S279" s="116" t="str">
        <f t="shared" si="35"/>
        <v>-</v>
      </c>
      <c r="T279" s="90" t="str">
        <f t="shared" si="278"/>
        <v/>
      </c>
      <c r="U279" s="90" t="str">
        <f t="shared" si="278"/>
        <v/>
      </c>
      <c r="V279" s="90" t="str">
        <f t="shared" si="278"/>
        <v/>
      </c>
      <c r="W279" s="90" t="str">
        <f t="shared" si="278"/>
        <v/>
      </c>
      <c r="X279" s="90" t="str">
        <f t="shared" si="278"/>
        <v/>
      </c>
      <c r="Y279" s="90" t="str">
        <f t="shared" si="278"/>
        <v/>
      </c>
      <c r="Z279" s="90" t="str">
        <f t="shared" si="278"/>
        <v/>
      </c>
      <c r="AA279" s="90" t="str">
        <f t="shared" si="278"/>
        <v/>
      </c>
      <c r="AB279" s="90" t="str">
        <f t="shared" si="278"/>
        <v/>
      </c>
      <c r="AC279" s="90" t="str">
        <f t="shared" si="278"/>
        <v/>
      </c>
      <c r="AD279" s="90" t="str">
        <f t="shared" si="279"/>
        <v/>
      </c>
      <c r="AE279" s="90" t="str">
        <f t="shared" si="279"/>
        <v/>
      </c>
      <c r="AF279" s="90" t="str">
        <f t="shared" si="279"/>
        <v/>
      </c>
      <c r="AG279" s="90" t="str">
        <f t="shared" si="279"/>
        <v/>
      </c>
      <c r="AH279" s="91" t="str">
        <f t="shared" si="279"/>
        <v/>
      </c>
      <c r="AI279" s="90" t="str">
        <f t="shared" si="279"/>
        <v/>
      </c>
      <c r="AJ279" s="90" t="str">
        <f t="shared" si="279"/>
        <v/>
      </c>
      <c r="AK279" s="90" t="str">
        <f t="shared" si="279"/>
        <v/>
      </c>
      <c r="AL279" s="90" t="str">
        <f t="shared" si="279"/>
        <v/>
      </c>
      <c r="AM279" s="90" t="str">
        <f t="shared" si="279"/>
        <v/>
      </c>
      <c r="AN279" s="90" t="str">
        <f t="shared" si="280"/>
        <v/>
      </c>
      <c r="AO279" s="90" t="str">
        <f t="shared" si="280"/>
        <v/>
      </c>
      <c r="AP279" s="90" t="str">
        <f t="shared" si="280"/>
        <v/>
      </c>
      <c r="AQ279" s="90" t="str">
        <f t="shared" si="280"/>
        <v/>
      </c>
      <c r="AR279" s="90" t="str">
        <f t="shared" si="280"/>
        <v/>
      </c>
      <c r="AS279" s="90" t="str">
        <f t="shared" si="280"/>
        <v/>
      </c>
      <c r="AT279" s="90" t="str">
        <f t="shared" si="280"/>
        <v/>
      </c>
      <c r="AU279" s="90" t="str">
        <f t="shared" si="280"/>
        <v/>
      </c>
      <c r="AV279" s="90" t="str">
        <f t="shared" si="280"/>
        <v/>
      </c>
      <c r="AW279" s="91" t="str">
        <f t="shared" si="280"/>
        <v/>
      </c>
      <c r="AY279" s="160"/>
      <c r="AZ279" s="160"/>
      <c r="BA279" s="160"/>
      <c r="BB279" s="160"/>
      <c r="BC279" s="160"/>
      <c r="BD279" s="160"/>
      <c r="BE279" s="160"/>
      <c r="BF279" s="160"/>
      <c r="BG279" s="160"/>
      <c r="BH279" s="160"/>
      <c r="BI279" s="160"/>
      <c r="BJ279" s="160"/>
      <c r="BK279" s="160"/>
      <c r="BL279" s="160"/>
      <c r="BM279" s="160"/>
    </row>
    <row r="280" spans="1:65" s="43" customFormat="1" hidden="1" outlineLevel="1" x14ac:dyDescent="0.2">
      <c r="A280" s="76"/>
      <c r="B280" s="4"/>
      <c r="C280" s="3"/>
      <c r="D280" s="89">
        <f t="shared" si="28"/>
        <v>0</v>
      </c>
      <c r="E280" s="89"/>
      <c r="F280" s="89"/>
      <c r="G280" s="13"/>
      <c r="H280" s="7"/>
      <c r="I280" s="8"/>
      <c r="J280" s="7"/>
      <c r="K280" s="8"/>
      <c r="L280" s="78"/>
      <c r="M280" s="80"/>
      <c r="N280" s="7"/>
      <c r="O280" s="10"/>
      <c r="P280" s="87">
        <f t="shared" si="29"/>
        <v>0</v>
      </c>
      <c r="Q280" s="89">
        <f t="shared" si="30"/>
        <v>0</v>
      </c>
      <c r="R280" s="89">
        <f t="shared" si="31"/>
        <v>0</v>
      </c>
      <c r="S280" s="116" t="str">
        <f t="shared" si="35"/>
        <v>-</v>
      </c>
      <c r="T280" s="90" t="str">
        <f t="shared" si="278"/>
        <v/>
      </c>
      <c r="U280" s="90" t="str">
        <f t="shared" si="278"/>
        <v/>
      </c>
      <c r="V280" s="90" t="str">
        <f t="shared" si="278"/>
        <v/>
      </c>
      <c r="W280" s="90" t="str">
        <f t="shared" si="278"/>
        <v/>
      </c>
      <c r="X280" s="90" t="str">
        <f t="shared" si="278"/>
        <v/>
      </c>
      <c r="Y280" s="90" t="str">
        <f t="shared" si="278"/>
        <v/>
      </c>
      <c r="Z280" s="90" t="str">
        <f t="shared" si="278"/>
        <v/>
      </c>
      <c r="AA280" s="90" t="str">
        <f t="shared" si="278"/>
        <v/>
      </c>
      <c r="AB280" s="90" t="str">
        <f t="shared" si="278"/>
        <v/>
      </c>
      <c r="AC280" s="90" t="str">
        <f t="shared" si="278"/>
        <v/>
      </c>
      <c r="AD280" s="90" t="str">
        <f t="shared" si="279"/>
        <v/>
      </c>
      <c r="AE280" s="90" t="str">
        <f t="shared" si="279"/>
        <v/>
      </c>
      <c r="AF280" s="90" t="str">
        <f t="shared" si="279"/>
        <v/>
      </c>
      <c r="AG280" s="90" t="str">
        <f t="shared" si="279"/>
        <v/>
      </c>
      <c r="AH280" s="91" t="str">
        <f t="shared" si="279"/>
        <v/>
      </c>
      <c r="AI280" s="90" t="str">
        <f t="shared" si="279"/>
        <v/>
      </c>
      <c r="AJ280" s="90" t="str">
        <f t="shared" si="279"/>
        <v/>
      </c>
      <c r="AK280" s="90" t="str">
        <f t="shared" si="279"/>
        <v/>
      </c>
      <c r="AL280" s="90" t="str">
        <f t="shared" si="279"/>
        <v/>
      </c>
      <c r="AM280" s="90" t="str">
        <f t="shared" si="279"/>
        <v/>
      </c>
      <c r="AN280" s="90" t="str">
        <f t="shared" si="280"/>
        <v/>
      </c>
      <c r="AO280" s="90" t="str">
        <f t="shared" si="280"/>
        <v/>
      </c>
      <c r="AP280" s="90" t="str">
        <f t="shared" si="280"/>
        <v/>
      </c>
      <c r="AQ280" s="90" t="str">
        <f t="shared" si="280"/>
        <v/>
      </c>
      <c r="AR280" s="90" t="str">
        <f t="shared" si="280"/>
        <v/>
      </c>
      <c r="AS280" s="90" t="str">
        <f t="shared" si="280"/>
        <v/>
      </c>
      <c r="AT280" s="90" t="str">
        <f t="shared" si="280"/>
        <v/>
      </c>
      <c r="AU280" s="90" t="str">
        <f t="shared" si="280"/>
        <v/>
      </c>
      <c r="AV280" s="90" t="str">
        <f t="shared" si="280"/>
        <v/>
      </c>
      <c r="AW280" s="91" t="str">
        <f t="shared" si="280"/>
        <v/>
      </c>
      <c r="AY280" s="160"/>
      <c r="AZ280" s="160"/>
      <c r="BA280" s="160"/>
      <c r="BB280" s="160"/>
      <c r="BC280" s="160"/>
      <c r="BD280" s="160"/>
      <c r="BE280" s="160"/>
      <c r="BF280" s="160"/>
      <c r="BG280" s="160"/>
      <c r="BH280" s="160"/>
      <c r="BI280" s="160"/>
      <c r="BJ280" s="160"/>
      <c r="BK280" s="160"/>
      <c r="BL280" s="160"/>
      <c r="BM280" s="160"/>
    </row>
    <row r="281" spans="1:65" s="43" customFormat="1" hidden="1" outlineLevel="1" x14ac:dyDescent="0.2">
      <c r="A281" s="76"/>
      <c r="B281" s="4"/>
      <c r="C281" s="3"/>
      <c r="D281" s="89">
        <f t="shared" si="28"/>
        <v>0</v>
      </c>
      <c r="E281" s="89"/>
      <c r="F281" s="89"/>
      <c r="G281" s="13"/>
      <c r="H281" s="7"/>
      <c r="I281" s="8"/>
      <c r="J281" s="7"/>
      <c r="K281" s="8"/>
      <c r="L281" s="78"/>
      <c r="M281" s="80"/>
      <c r="N281" s="7"/>
      <c r="O281" s="10"/>
      <c r="P281" s="87">
        <f t="shared" si="29"/>
        <v>0</v>
      </c>
      <c r="Q281" s="89">
        <f t="shared" si="30"/>
        <v>0</v>
      </c>
      <c r="R281" s="89">
        <f t="shared" si="31"/>
        <v>0</v>
      </c>
      <c r="S281" s="116" t="str">
        <f t="shared" si="35"/>
        <v>-</v>
      </c>
      <c r="T281" s="90" t="str">
        <f t="shared" si="278"/>
        <v/>
      </c>
      <c r="U281" s="90" t="str">
        <f t="shared" si="278"/>
        <v/>
      </c>
      <c r="V281" s="90" t="str">
        <f t="shared" si="278"/>
        <v/>
      </c>
      <c r="W281" s="90" t="str">
        <f t="shared" si="278"/>
        <v/>
      </c>
      <c r="X281" s="90" t="str">
        <f t="shared" si="278"/>
        <v/>
      </c>
      <c r="Y281" s="90" t="str">
        <f t="shared" si="278"/>
        <v/>
      </c>
      <c r="Z281" s="90" t="str">
        <f t="shared" si="278"/>
        <v/>
      </c>
      <c r="AA281" s="90" t="str">
        <f t="shared" si="278"/>
        <v/>
      </c>
      <c r="AB281" s="90" t="str">
        <f t="shared" si="278"/>
        <v/>
      </c>
      <c r="AC281" s="90" t="str">
        <f t="shared" si="278"/>
        <v/>
      </c>
      <c r="AD281" s="90" t="str">
        <f t="shared" si="279"/>
        <v/>
      </c>
      <c r="AE281" s="90" t="str">
        <f t="shared" si="279"/>
        <v/>
      </c>
      <c r="AF281" s="90" t="str">
        <f t="shared" si="279"/>
        <v/>
      </c>
      <c r="AG281" s="90" t="str">
        <f t="shared" si="279"/>
        <v/>
      </c>
      <c r="AH281" s="91" t="str">
        <f t="shared" si="279"/>
        <v/>
      </c>
      <c r="AI281" s="90" t="str">
        <f t="shared" si="279"/>
        <v/>
      </c>
      <c r="AJ281" s="90" t="str">
        <f t="shared" si="279"/>
        <v/>
      </c>
      <c r="AK281" s="90" t="str">
        <f t="shared" si="279"/>
        <v/>
      </c>
      <c r="AL281" s="90" t="str">
        <f t="shared" si="279"/>
        <v/>
      </c>
      <c r="AM281" s="90" t="str">
        <f t="shared" si="279"/>
        <v/>
      </c>
      <c r="AN281" s="90" t="str">
        <f t="shared" si="280"/>
        <v/>
      </c>
      <c r="AO281" s="90" t="str">
        <f t="shared" si="280"/>
        <v/>
      </c>
      <c r="AP281" s="90" t="str">
        <f t="shared" si="280"/>
        <v/>
      </c>
      <c r="AQ281" s="90" t="str">
        <f t="shared" si="280"/>
        <v/>
      </c>
      <c r="AR281" s="90" t="str">
        <f t="shared" si="280"/>
        <v/>
      </c>
      <c r="AS281" s="90" t="str">
        <f t="shared" si="280"/>
        <v/>
      </c>
      <c r="AT281" s="90" t="str">
        <f t="shared" si="280"/>
        <v/>
      </c>
      <c r="AU281" s="90" t="str">
        <f t="shared" si="280"/>
        <v/>
      </c>
      <c r="AV281" s="90" t="str">
        <f t="shared" si="280"/>
        <v/>
      </c>
      <c r="AW281" s="91" t="str">
        <f t="shared" si="280"/>
        <v/>
      </c>
      <c r="AY281" s="160"/>
      <c r="AZ281" s="160"/>
      <c r="BA281" s="160"/>
      <c r="BB281" s="160"/>
      <c r="BC281" s="160"/>
      <c r="BD281" s="160"/>
      <c r="BE281" s="160"/>
      <c r="BF281" s="160"/>
      <c r="BG281" s="160"/>
      <c r="BH281" s="160"/>
      <c r="BI281" s="160"/>
      <c r="BJ281" s="160"/>
      <c r="BK281" s="160"/>
      <c r="BL281" s="160"/>
      <c r="BM281" s="160"/>
    </row>
    <row r="282" spans="1:65" s="43" customFormat="1" hidden="1" outlineLevel="1" x14ac:dyDescent="0.2">
      <c r="A282" s="76"/>
      <c r="B282" s="4"/>
      <c r="C282" s="3"/>
      <c r="D282" s="89">
        <f t="shared" si="28"/>
        <v>0</v>
      </c>
      <c r="E282" s="89"/>
      <c r="F282" s="89"/>
      <c r="G282" s="13"/>
      <c r="H282" s="7"/>
      <c r="I282" s="8"/>
      <c r="J282" s="7"/>
      <c r="K282" s="8"/>
      <c r="L282" s="78"/>
      <c r="M282" s="80"/>
      <c r="N282" s="7"/>
      <c r="O282" s="10"/>
      <c r="P282" s="87">
        <f t="shared" si="29"/>
        <v>0</v>
      </c>
      <c r="Q282" s="89">
        <f t="shared" si="30"/>
        <v>0</v>
      </c>
      <c r="R282" s="89">
        <f t="shared" si="31"/>
        <v>0</v>
      </c>
      <c r="S282" s="116" t="str">
        <f t="shared" si="35"/>
        <v>-</v>
      </c>
      <c r="T282" s="90" t="str">
        <f t="shared" si="278"/>
        <v/>
      </c>
      <c r="U282" s="90" t="str">
        <f t="shared" si="278"/>
        <v/>
      </c>
      <c r="V282" s="90" t="str">
        <f t="shared" si="278"/>
        <v/>
      </c>
      <c r="W282" s="90" t="str">
        <f t="shared" si="278"/>
        <v/>
      </c>
      <c r="X282" s="90" t="str">
        <f t="shared" si="278"/>
        <v/>
      </c>
      <c r="Y282" s="90" t="str">
        <f t="shared" si="278"/>
        <v/>
      </c>
      <c r="Z282" s="90" t="str">
        <f t="shared" si="278"/>
        <v/>
      </c>
      <c r="AA282" s="90" t="str">
        <f t="shared" si="278"/>
        <v/>
      </c>
      <c r="AB282" s="90" t="str">
        <f t="shared" si="278"/>
        <v/>
      </c>
      <c r="AC282" s="90" t="str">
        <f t="shared" si="278"/>
        <v/>
      </c>
      <c r="AD282" s="90" t="str">
        <f t="shared" si="279"/>
        <v/>
      </c>
      <c r="AE282" s="90" t="str">
        <f t="shared" si="279"/>
        <v/>
      </c>
      <c r="AF282" s="90" t="str">
        <f t="shared" si="279"/>
        <v/>
      </c>
      <c r="AG282" s="90" t="str">
        <f t="shared" si="279"/>
        <v/>
      </c>
      <c r="AH282" s="91" t="str">
        <f t="shared" si="279"/>
        <v/>
      </c>
      <c r="AI282" s="90" t="str">
        <f t="shared" si="279"/>
        <v/>
      </c>
      <c r="AJ282" s="90" t="str">
        <f t="shared" si="279"/>
        <v/>
      </c>
      <c r="AK282" s="90" t="str">
        <f t="shared" si="279"/>
        <v/>
      </c>
      <c r="AL282" s="90" t="str">
        <f t="shared" si="279"/>
        <v/>
      </c>
      <c r="AM282" s="90" t="str">
        <f t="shared" si="279"/>
        <v/>
      </c>
      <c r="AN282" s="90" t="str">
        <f t="shared" si="280"/>
        <v/>
      </c>
      <c r="AO282" s="90" t="str">
        <f t="shared" si="280"/>
        <v/>
      </c>
      <c r="AP282" s="90" t="str">
        <f t="shared" si="280"/>
        <v/>
      </c>
      <c r="AQ282" s="90" t="str">
        <f t="shared" si="280"/>
        <v/>
      </c>
      <c r="AR282" s="90" t="str">
        <f t="shared" si="280"/>
        <v/>
      </c>
      <c r="AS282" s="90" t="str">
        <f t="shared" si="280"/>
        <v/>
      </c>
      <c r="AT282" s="90" t="str">
        <f t="shared" si="280"/>
        <v/>
      </c>
      <c r="AU282" s="90" t="str">
        <f t="shared" si="280"/>
        <v/>
      </c>
      <c r="AV282" s="90" t="str">
        <f t="shared" si="280"/>
        <v/>
      </c>
      <c r="AW282" s="91" t="str">
        <f t="shared" si="280"/>
        <v/>
      </c>
      <c r="AY282" s="160"/>
      <c r="AZ282" s="160"/>
      <c r="BA282" s="160"/>
      <c r="BB282" s="160"/>
      <c r="BC282" s="160"/>
      <c r="BD282" s="160"/>
      <c r="BE282" s="160"/>
      <c r="BF282" s="160"/>
      <c r="BG282" s="160"/>
      <c r="BH282" s="160"/>
      <c r="BI282" s="160"/>
      <c r="BJ282" s="160"/>
      <c r="BK282" s="160"/>
      <c r="BL282" s="160"/>
      <c r="BM282" s="160"/>
    </row>
    <row r="283" spans="1:65" s="43" customFormat="1" hidden="1" outlineLevel="1" x14ac:dyDescent="0.2">
      <c r="A283" s="76"/>
      <c r="B283" s="4"/>
      <c r="C283" s="3"/>
      <c r="D283" s="89">
        <f t="shared" si="28"/>
        <v>0</v>
      </c>
      <c r="E283" s="89"/>
      <c r="F283" s="89"/>
      <c r="G283" s="13"/>
      <c r="H283" s="7"/>
      <c r="I283" s="8"/>
      <c r="J283" s="7"/>
      <c r="K283" s="8"/>
      <c r="L283" s="78"/>
      <c r="M283" s="80"/>
      <c r="N283" s="7"/>
      <c r="O283" s="10"/>
      <c r="P283" s="87">
        <f t="shared" si="29"/>
        <v>0</v>
      </c>
      <c r="Q283" s="89">
        <f t="shared" si="30"/>
        <v>0</v>
      </c>
      <c r="R283" s="89">
        <f t="shared" si="31"/>
        <v>0</v>
      </c>
      <c r="S283" s="116" t="str">
        <f t="shared" si="35"/>
        <v>-</v>
      </c>
      <c r="T283" s="90" t="str">
        <f t="shared" si="278"/>
        <v/>
      </c>
      <c r="U283" s="90" t="str">
        <f t="shared" si="278"/>
        <v/>
      </c>
      <c r="V283" s="90" t="str">
        <f t="shared" si="278"/>
        <v/>
      </c>
      <c r="W283" s="90" t="str">
        <f t="shared" si="278"/>
        <v/>
      </c>
      <c r="X283" s="90" t="str">
        <f t="shared" si="278"/>
        <v/>
      </c>
      <c r="Y283" s="90" t="str">
        <f t="shared" si="278"/>
        <v/>
      </c>
      <c r="Z283" s="90" t="str">
        <f t="shared" si="278"/>
        <v/>
      </c>
      <c r="AA283" s="90" t="str">
        <f t="shared" si="278"/>
        <v/>
      </c>
      <c r="AB283" s="90" t="str">
        <f t="shared" si="278"/>
        <v/>
      </c>
      <c r="AC283" s="90" t="str">
        <f t="shared" si="278"/>
        <v/>
      </c>
      <c r="AD283" s="90" t="str">
        <f t="shared" si="279"/>
        <v/>
      </c>
      <c r="AE283" s="90" t="str">
        <f t="shared" si="279"/>
        <v/>
      </c>
      <c r="AF283" s="90" t="str">
        <f t="shared" si="279"/>
        <v/>
      </c>
      <c r="AG283" s="90" t="str">
        <f t="shared" si="279"/>
        <v/>
      </c>
      <c r="AH283" s="91" t="str">
        <f t="shared" si="279"/>
        <v/>
      </c>
      <c r="AI283" s="90" t="str">
        <f t="shared" si="279"/>
        <v/>
      </c>
      <c r="AJ283" s="90" t="str">
        <f t="shared" si="279"/>
        <v/>
      </c>
      <c r="AK283" s="90" t="str">
        <f t="shared" si="279"/>
        <v/>
      </c>
      <c r="AL283" s="90" t="str">
        <f t="shared" si="279"/>
        <v/>
      </c>
      <c r="AM283" s="90" t="str">
        <f t="shared" si="279"/>
        <v/>
      </c>
      <c r="AN283" s="90" t="str">
        <f t="shared" si="280"/>
        <v/>
      </c>
      <c r="AO283" s="90" t="str">
        <f t="shared" si="280"/>
        <v/>
      </c>
      <c r="AP283" s="90" t="str">
        <f t="shared" si="280"/>
        <v/>
      </c>
      <c r="AQ283" s="90" t="str">
        <f t="shared" si="280"/>
        <v/>
      </c>
      <c r="AR283" s="90" t="str">
        <f t="shared" si="280"/>
        <v/>
      </c>
      <c r="AS283" s="90" t="str">
        <f t="shared" si="280"/>
        <v/>
      </c>
      <c r="AT283" s="90" t="str">
        <f t="shared" si="280"/>
        <v/>
      </c>
      <c r="AU283" s="90" t="str">
        <f t="shared" si="280"/>
        <v/>
      </c>
      <c r="AV283" s="90" t="str">
        <f t="shared" si="280"/>
        <v/>
      </c>
      <c r="AW283" s="91" t="str">
        <f t="shared" si="280"/>
        <v/>
      </c>
      <c r="AY283" s="160"/>
      <c r="AZ283" s="160"/>
      <c r="BA283" s="160"/>
      <c r="BB283" s="160"/>
      <c r="BC283" s="160"/>
      <c r="BD283" s="160"/>
      <c r="BE283" s="160"/>
      <c r="BF283" s="160"/>
      <c r="BG283" s="160"/>
      <c r="BH283" s="160"/>
      <c r="BI283" s="160"/>
      <c r="BJ283" s="160"/>
      <c r="BK283" s="160"/>
      <c r="BL283" s="160"/>
      <c r="BM283" s="160"/>
    </row>
    <row r="284" spans="1:65" s="43" customFormat="1" hidden="1" outlineLevel="1" x14ac:dyDescent="0.2">
      <c r="A284" s="76"/>
      <c r="B284" s="4"/>
      <c r="C284" s="3"/>
      <c r="D284" s="89">
        <f t="shared" si="28"/>
        <v>0</v>
      </c>
      <c r="E284" s="89"/>
      <c r="F284" s="89"/>
      <c r="G284" s="13"/>
      <c r="H284" s="7"/>
      <c r="I284" s="8"/>
      <c r="J284" s="7"/>
      <c r="K284" s="8"/>
      <c r="L284" s="78"/>
      <c r="M284" s="80"/>
      <c r="N284" s="7"/>
      <c r="O284" s="10"/>
      <c r="P284" s="87">
        <f t="shared" si="29"/>
        <v>0</v>
      </c>
      <c r="Q284" s="89">
        <f t="shared" si="30"/>
        <v>0</v>
      </c>
      <c r="R284" s="89">
        <f t="shared" si="31"/>
        <v>0</v>
      </c>
      <c r="S284" s="116" t="str">
        <f t="shared" si="35"/>
        <v>-</v>
      </c>
      <c r="T284" s="90" t="str">
        <f t="shared" si="278"/>
        <v/>
      </c>
      <c r="U284" s="90" t="str">
        <f t="shared" si="278"/>
        <v/>
      </c>
      <c r="V284" s="90" t="str">
        <f t="shared" si="278"/>
        <v/>
      </c>
      <c r="W284" s="90" t="str">
        <f t="shared" si="278"/>
        <v/>
      </c>
      <c r="X284" s="90" t="str">
        <f t="shared" si="278"/>
        <v/>
      </c>
      <c r="Y284" s="90" t="str">
        <f t="shared" si="278"/>
        <v/>
      </c>
      <c r="Z284" s="90" t="str">
        <f t="shared" si="278"/>
        <v/>
      </c>
      <c r="AA284" s="90" t="str">
        <f t="shared" si="278"/>
        <v/>
      </c>
      <c r="AB284" s="90" t="str">
        <f t="shared" si="278"/>
        <v/>
      </c>
      <c r="AC284" s="90" t="str">
        <f t="shared" si="278"/>
        <v/>
      </c>
      <c r="AD284" s="90" t="str">
        <f t="shared" si="279"/>
        <v/>
      </c>
      <c r="AE284" s="90" t="str">
        <f t="shared" si="279"/>
        <v/>
      </c>
      <c r="AF284" s="90" t="str">
        <f t="shared" si="279"/>
        <v/>
      </c>
      <c r="AG284" s="90" t="str">
        <f t="shared" si="279"/>
        <v/>
      </c>
      <c r="AH284" s="91" t="str">
        <f t="shared" si="279"/>
        <v/>
      </c>
      <c r="AI284" s="90" t="str">
        <f t="shared" si="279"/>
        <v/>
      </c>
      <c r="AJ284" s="90" t="str">
        <f t="shared" si="279"/>
        <v/>
      </c>
      <c r="AK284" s="90" t="str">
        <f t="shared" si="279"/>
        <v/>
      </c>
      <c r="AL284" s="90" t="str">
        <f t="shared" si="279"/>
        <v/>
      </c>
      <c r="AM284" s="90" t="str">
        <f t="shared" si="279"/>
        <v/>
      </c>
      <c r="AN284" s="90" t="str">
        <f t="shared" si="280"/>
        <v/>
      </c>
      <c r="AO284" s="90" t="str">
        <f t="shared" si="280"/>
        <v/>
      </c>
      <c r="AP284" s="90" t="str">
        <f t="shared" si="280"/>
        <v/>
      </c>
      <c r="AQ284" s="90" t="str">
        <f t="shared" si="280"/>
        <v/>
      </c>
      <c r="AR284" s="90" t="str">
        <f t="shared" si="280"/>
        <v/>
      </c>
      <c r="AS284" s="90" t="str">
        <f t="shared" si="280"/>
        <v/>
      </c>
      <c r="AT284" s="90" t="str">
        <f t="shared" si="280"/>
        <v/>
      </c>
      <c r="AU284" s="90" t="str">
        <f t="shared" si="280"/>
        <v/>
      </c>
      <c r="AV284" s="90" t="str">
        <f t="shared" si="280"/>
        <v/>
      </c>
      <c r="AW284" s="91" t="str">
        <f t="shared" si="280"/>
        <v/>
      </c>
      <c r="AY284" s="160"/>
      <c r="AZ284" s="160"/>
      <c r="BA284" s="160"/>
      <c r="BB284" s="160"/>
      <c r="BC284" s="160"/>
      <c r="BD284" s="160"/>
      <c r="BE284" s="160"/>
      <c r="BF284" s="160"/>
      <c r="BG284" s="160"/>
      <c r="BH284" s="160"/>
      <c r="BI284" s="160"/>
      <c r="BJ284" s="160"/>
      <c r="BK284" s="160"/>
      <c r="BL284" s="160"/>
      <c r="BM284" s="160"/>
    </row>
    <row r="285" spans="1:65" s="43" customFormat="1" hidden="1" outlineLevel="1" x14ac:dyDescent="0.2">
      <c r="A285" s="76"/>
      <c r="B285" s="4"/>
      <c r="C285" s="3"/>
      <c r="D285" s="89">
        <f t="shared" si="28"/>
        <v>0</v>
      </c>
      <c r="E285" s="89"/>
      <c r="F285" s="89"/>
      <c r="G285" s="13"/>
      <c r="H285" s="7"/>
      <c r="I285" s="8"/>
      <c r="J285" s="7"/>
      <c r="K285" s="8"/>
      <c r="L285" s="78"/>
      <c r="M285" s="80"/>
      <c r="N285" s="7"/>
      <c r="O285" s="10"/>
      <c r="P285" s="87">
        <f t="shared" si="29"/>
        <v>0</v>
      </c>
      <c r="Q285" s="89">
        <f t="shared" si="30"/>
        <v>0</v>
      </c>
      <c r="R285" s="89">
        <f t="shared" si="31"/>
        <v>0</v>
      </c>
      <c r="S285" s="116" t="str">
        <f t="shared" si="35"/>
        <v>-</v>
      </c>
      <c r="T285" s="90" t="str">
        <f t="shared" ref="T285:AC294" si="281">IF($C285=T$307,$D285,"")</f>
        <v/>
      </c>
      <c r="U285" s="90" t="str">
        <f t="shared" si="281"/>
        <v/>
      </c>
      <c r="V285" s="90" t="str">
        <f t="shared" si="281"/>
        <v/>
      </c>
      <c r="W285" s="90" t="str">
        <f t="shared" si="281"/>
        <v/>
      </c>
      <c r="X285" s="90" t="str">
        <f t="shared" si="281"/>
        <v/>
      </c>
      <c r="Y285" s="90" t="str">
        <f t="shared" si="281"/>
        <v/>
      </c>
      <c r="Z285" s="90" t="str">
        <f t="shared" si="281"/>
        <v/>
      </c>
      <c r="AA285" s="90" t="str">
        <f t="shared" si="281"/>
        <v/>
      </c>
      <c r="AB285" s="90" t="str">
        <f t="shared" si="281"/>
        <v/>
      </c>
      <c r="AC285" s="90" t="str">
        <f t="shared" si="281"/>
        <v/>
      </c>
      <c r="AD285" s="90" t="str">
        <f t="shared" ref="AD285:AM294" si="282">IF($C285=AD$307,$D285,"")</f>
        <v/>
      </c>
      <c r="AE285" s="90" t="str">
        <f t="shared" si="282"/>
        <v/>
      </c>
      <c r="AF285" s="90" t="str">
        <f t="shared" si="282"/>
        <v/>
      </c>
      <c r="AG285" s="90" t="str">
        <f t="shared" si="282"/>
        <v/>
      </c>
      <c r="AH285" s="91" t="str">
        <f t="shared" si="282"/>
        <v/>
      </c>
      <c r="AI285" s="90" t="str">
        <f t="shared" si="282"/>
        <v/>
      </c>
      <c r="AJ285" s="90" t="str">
        <f t="shared" si="282"/>
        <v/>
      </c>
      <c r="AK285" s="90" t="str">
        <f t="shared" si="282"/>
        <v/>
      </c>
      <c r="AL285" s="90" t="str">
        <f t="shared" si="282"/>
        <v/>
      </c>
      <c r="AM285" s="90" t="str">
        <f t="shared" si="282"/>
        <v/>
      </c>
      <c r="AN285" s="90" t="str">
        <f t="shared" ref="AN285:AW294" si="283">IF($C285=AN$307,$D285,"")</f>
        <v/>
      </c>
      <c r="AO285" s="90" t="str">
        <f t="shared" si="283"/>
        <v/>
      </c>
      <c r="AP285" s="90" t="str">
        <f t="shared" si="283"/>
        <v/>
      </c>
      <c r="AQ285" s="90" t="str">
        <f t="shared" si="283"/>
        <v/>
      </c>
      <c r="AR285" s="90" t="str">
        <f t="shared" si="283"/>
        <v/>
      </c>
      <c r="AS285" s="90" t="str">
        <f t="shared" si="283"/>
        <v/>
      </c>
      <c r="AT285" s="90" t="str">
        <f t="shared" si="283"/>
        <v/>
      </c>
      <c r="AU285" s="90" t="str">
        <f t="shared" si="283"/>
        <v/>
      </c>
      <c r="AV285" s="90" t="str">
        <f t="shared" si="283"/>
        <v/>
      </c>
      <c r="AW285" s="91" t="str">
        <f t="shared" si="283"/>
        <v/>
      </c>
      <c r="AY285" s="160"/>
      <c r="AZ285" s="160"/>
      <c r="BA285" s="160"/>
      <c r="BB285" s="160"/>
      <c r="BC285" s="160"/>
      <c r="BD285" s="160"/>
      <c r="BE285" s="160"/>
      <c r="BF285" s="160"/>
      <c r="BG285" s="160"/>
      <c r="BH285" s="160"/>
      <c r="BI285" s="160"/>
      <c r="BJ285" s="160"/>
      <c r="BK285" s="160"/>
      <c r="BL285" s="160"/>
      <c r="BM285" s="160"/>
    </row>
    <row r="286" spans="1:65" s="43" customFormat="1" hidden="1" outlineLevel="1" x14ac:dyDescent="0.2">
      <c r="A286" s="76"/>
      <c r="B286" s="4"/>
      <c r="C286" s="3"/>
      <c r="D286" s="89">
        <f t="shared" si="28"/>
        <v>0</v>
      </c>
      <c r="E286" s="89"/>
      <c r="F286" s="89"/>
      <c r="G286" s="13"/>
      <c r="H286" s="7"/>
      <c r="I286" s="8"/>
      <c r="J286" s="7"/>
      <c r="K286" s="8"/>
      <c r="L286" s="78"/>
      <c r="M286" s="80"/>
      <c r="N286" s="7"/>
      <c r="O286" s="10"/>
      <c r="P286" s="87">
        <f t="shared" si="29"/>
        <v>0</v>
      </c>
      <c r="Q286" s="89">
        <f t="shared" si="30"/>
        <v>0</v>
      </c>
      <c r="R286" s="89">
        <f t="shared" si="31"/>
        <v>0</v>
      </c>
      <c r="S286" s="116" t="str">
        <f t="shared" si="35"/>
        <v>-</v>
      </c>
      <c r="T286" s="90" t="str">
        <f t="shared" si="281"/>
        <v/>
      </c>
      <c r="U286" s="90" t="str">
        <f t="shared" si="281"/>
        <v/>
      </c>
      <c r="V286" s="90" t="str">
        <f t="shared" si="281"/>
        <v/>
      </c>
      <c r="W286" s="90" t="str">
        <f t="shared" si="281"/>
        <v/>
      </c>
      <c r="X286" s="90" t="str">
        <f t="shared" si="281"/>
        <v/>
      </c>
      <c r="Y286" s="90" t="str">
        <f t="shared" si="281"/>
        <v/>
      </c>
      <c r="Z286" s="90" t="str">
        <f t="shared" si="281"/>
        <v/>
      </c>
      <c r="AA286" s="90" t="str">
        <f t="shared" si="281"/>
        <v/>
      </c>
      <c r="AB286" s="90" t="str">
        <f t="shared" si="281"/>
        <v/>
      </c>
      <c r="AC286" s="90" t="str">
        <f t="shared" si="281"/>
        <v/>
      </c>
      <c r="AD286" s="90" t="str">
        <f t="shared" si="282"/>
        <v/>
      </c>
      <c r="AE286" s="90" t="str">
        <f t="shared" si="282"/>
        <v/>
      </c>
      <c r="AF286" s="90" t="str">
        <f t="shared" si="282"/>
        <v/>
      </c>
      <c r="AG286" s="90" t="str">
        <f t="shared" si="282"/>
        <v/>
      </c>
      <c r="AH286" s="91" t="str">
        <f t="shared" si="282"/>
        <v/>
      </c>
      <c r="AI286" s="90" t="str">
        <f t="shared" si="282"/>
        <v/>
      </c>
      <c r="AJ286" s="90" t="str">
        <f t="shared" si="282"/>
        <v/>
      </c>
      <c r="AK286" s="90" t="str">
        <f t="shared" si="282"/>
        <v/>
      </c>
      <c r="AL286" s="90" t="str">
        <f t="shared" si="282"/>
        <v/>
      </c>
      <c r="AM286" s="90" t="str">
        <f t="shared" si="282"/>
        <v/>
      </c>
      <c r="AN286" s="90" t="str">
        <f t="shared" si="283"/>
        <v/>
      </c>
      <c r="AO286" s="90" t="str">
        <f t="shared" si="283"/>
        <v/>
      </c>
      <c r="AP286" s="90" t="str">
        <f t="shared" si="283"/>
        <v/>
      </c>
      <c r="AQ286" s="90" t="str">
        <f t="shared" si="283"/>
        <v/>
      </c>
      <c r="AR286" s="90" t="str">
        <f t="shared" si="283"/>
        <v/>
      </c>
      <c r="AS286" s="90" t="str">
        <f t="shared" si="283"/>
        <v/>
      </c>
      <c r="AT286" s="90" t="str">
        <f t="shared" si="283"/>
        <v/>
      </c>
      <c r="AU286" s="90" t="str">
        <f t="shared" si="283"/>
        <v/>
      </c>
      <c r="AV286" s="90" t="str">
        <f t="shared" si="283"/>
        <v/>
      </c>
      <c r="AW286" s="91" t="str">
        <f t="shared" si="283"/>
        <v/>
      </c>
      <c r="AY286" s="160"/>
      <c r="AZ286" s="160"/>
      <c r="BA286" s="160"/>
      <c r="BB286" s="160"/>
      <c r="BC286" s="160"/>
      <c r="BD286" s="160"/>
      <c r="BE286" s="160"/>
      <c r="BF286" s="160"/>
      <c r="BG286" s="160"/>
      <c r="BH286" s="160"/>
      <c r="BI286" s="160"/>
      <c r="BJ286" s="160"/>
      <c r="BK286" s="160"/>
      <c r="BL286" s="160"/>
      <c r="BM286" s="160"/>
    </row>
    <row r="287" spans="1:65" s="43" customFormat="1" hidden="1" outlineLevel="1" x14ac:dyDescent="0.2">
      <c r="A287" s="76"/>
      <c r="B287" s="4"/>
      <c r="C287" s="3"/>
      <c r="D287" s="89">
        <f t="shared" si="28"/>
        <v>0</v>
      </c>
      <c r="E287" s="89"/>
      <c r="F287" s="89"/>
      <c r="G287" s="13"/>
      <c r="H287" s="7"/>
      <c r="I287" s="8"/>
      <c r="J287" s="7"/>
      <c r="K287" s="8"/>
      <c r="L287" s="78"/>
      <c r="M287" s="80"/>
      <c r="N287" s="7"/>
      <c r="O287" s="10"/>
      <c r="P287" s="87">
        <f t="shared" si="29"/>
        <v>0</v>
      </c>
      <c r="Q287" s="89">
        <f t="shared" si="30"/>
        <v>0</v>
      </c>
      <c r="R287" s="89">
        <f t="shared" si="31"/>
        <v>0</v>
      </c>
      <c r="S287" s="116" t="str">
        <f t="shared" si="35"/>
        <v>-</v>
      </c>
      <c r="T287" s="90" t="str">
        <f t="shared" si="281"/>
        <v/>
      </c>
      <c r="U287" s="90" t="str">
        <f t="shared" si="281"/>
        <v/>
      </c>
      <c r="V287" s="90" t="str">
        <f t="shared" si="281"/>
        <v/>
      </c>
      <c r="W287" s="90" t="str">
        <f t="shared" si="281"/>
        <v/>
      </c>
      <c r="X287" s="90" t="str">
        <f t="shared" si="281"/>
        <v/>
      </c>
      <c r="Y287" s="90" t="str">
        <f t="shared" si="281"/>
        <v/>
      </c>
      <c r="Z287" s="90" t="str">
        <f t="shared" si="281"/>
        <v/>
      </c>
      <c r="AA287" s="90" t="str">
        <f t="shared" si="281"/>
        <v/>
      </c>
      <c r="AB287" s="90" t="str">
        <f t="shared" si="281"/>
        <v/>
      </c>
      <c r="AC287" s="90" t="str">
        <f t="shared" si="281"/>
        <v/>
      </c>
      <c r="AD287" s="90" t="str">
        <f t="shared" si="282"/>
        <v/>
      </c>
      <c r="AE287" s="90" t="str">
        <f t="shared" si="282"/>
        <v/>
      </c>
      <c r="AF287" s="90" t="str">
        <f t="shared" si="282"/>
        <v/>
      </c>
      <c r="AG287" s="90" t="str">
        <f t="shared" si="282"/>
        <v/>
      </c>
      <c r="AH287" s="91" t="str">
        <f t="shared" si="282"/>
        <v/>
      </c>
      <c r="AI287" s="90" t="str">
        <f t="shared" si="282"/>
        <v/>
      </c>
      <c r="AJ287" s="90" t="str">
        <f t="shared" si="282"/>
        <v/>
      </c>
      <c r="AK287" s="90" t="str">
        <f t="shared" si="282"/>
        <v/>
      </c>
      <c r="AL287" s="90" t="str">
        <f t="shared" si="282"/>
        <v/>
      </c>
      <c r="AM287" s="90" t="str">
        <f t="shared" si="282"/>
        <v/>
      </c>
      <c r="AN287" s="90" t="str">
        <f t="shared" si="283"/>
        <v/>
      </c>
      <c r="AO287" s="90" t="str">
        <f t="shared" si="283"/>
        <v/>
      </c>
      <c r="AP287" s="90" t="str">
        <f t="shared" si="283"/>
        <v/>
      </c>
      <c r="AQ287" s="90" t="str">
        <f t="shared" si="283"/>
        <v/>
      </c>
      <c r="AR287" s="90" t="str">
        <f t="shared" si="283"/>
        <v/>
      </c>
      <c r="AS287" s="90" t="str">
        <f t="shared" si="283"/>
        <v/>
      </c>
      <c r="AT287" s="90" t="str">
        <f t="shared" si="283"/>
        <v/>
      </c>
      <c r="AU287" s="90" t="str">
        <f t="shared" si="283"/>
        <v/>
      </c>
      <c r="AV287" s="90" t="str">
        <f t="shared" si="283"/>
        <v/>
      </c>
      <c r="AW287" s="91" t="str">
        <f t="shared" si="283"/>
        <v/>
      </c>
      <c r="AY287" s="160"/>
      <c r="AZ287" s="160"/>
      <c r="BA287" s="160"/>
      <c r="BB287" s="160"/>
      <c r="BC287" s="160"/>
      <c r="BD287" s="160"/>
      <c r="BE287" s="160"/>
      <c r="BF287" s="160"/>
      <c r="BG287" s="160"/>
      <c r="BH287" s="160"/>
      <c r="BI287" s="160"/>
      <c r="BJ287" s="160"/>
      <c r="BK287" s="160"/>
      <c r="BL287" s="160"/>
      <c r="BM287" s="160"/>
    </row>
    <row r="288" spans="1:65" s="43" customFormat="1" hidden="1" outlineLevel="1" x14ac:dyDescent="0.2">
      <c r="A288" s="76"/>
      <c r="B288" s="4"/>
      <c r="C288" s="3"/>
      <c r="D288" s="89">
        <f t="shared" si="28"/>
        <v>0</v>
      </c>
      <c r="E288" s="89"/>
      <c r="F288" s="89"/>
      <c r="G288" s="13"/>
      <c r="H288" s="7"/>
      <c r="I288" s="8"/>
      <c r="J288" s="7"/>
      <c r="K288" s="8"/>
      <c r="L288" s="78"/>
      <c r="M288" s="80"/>
      <c r="N288" s="7"/>
      <c r="O288" s="10"/>
      <c r="P288" s="87">
        <f t="shared" si="29"/>
        <v>0</v>
      </c>
      <c r="Q288" s="89">
        <f t="shared" si="30"/>
        <v>0</v>
      </c>
      <c r="R288" s="89">
        <f t="shared" si="31"/>
        <v>0</v>
      </c>
      <c r="S288" s="116" t="str">
        <f t="shared" si="35"/>
        <v>-</v>
      </c>
      <c r="T288" s="90" t="str">
        <f t="shared" si="281"/>
        <v/>
      </c>
      <c r="U288" s="90" t="str">
        <f t="shared" si="281"/>
        <v/>
      </c>
      <c r="V288" s="90" t="str">
        <f t="shared" si="281"/>
        <v/>
      </c>
      <c r="W288" s="90" t="str">
        <f t="shared" si="281"/>
        <v/>
      </c>
      <c r="X288" s="90" t="str">
        <f t="shared" si="281"/>
        <v/>
      </c>
      <c r="Y288" s="90" t="str">
        <f t="shared" si="281"/>
        <v/>
      </c>
      <c r="Z288" s="90" t="str">
        <f t="shared" si="281"/>
        <v/>
      </c>
      <c r="AA288" s="90" t="str">
        <f t="shared" si="281"/>
        <v/>
      </c>
      <c r="AB288" s="90" t="str">
        <f t="shared" si="281"/>
        <v/>
      </c>
      <c r="AC288" s="90" t="str">
        <f t="shared" si="281"/>
        <v/>
      </c>
      <c r="AD288" s="90" t="str">
        <f t="shared" si="282"/>
        <v/>
      </c>
      <c r="AE288" s="90" t="str">
        <f t="shared" si="282"/>
        <v/>
      </c>
      <c r="AF288" s="90" t="str">
        <f t="shared" si="282"/>
        <v/>
      </c>
      <c r="AG288" s="90" t="str">
        <f t="shared" si="282"/>
        <v/>
      </c>
      <c r="AH288" s="91" t="str">
        <f t="shared" si="282"/>
        <v/>
      </c>
      <c r="AI288" s="90" t="str">
        <f t="shared" si="282"/>
        <v/>
      </c>
      <c r="AJ288" s="90" t="str">
        <f t="shared" si="282"/>
        <v/>
      </c>
      <c r="AK288" s="90" t="str">
        <f t="shared" si="282"/>
        <v/>
      </c>
      <c r="AL288" s="90" t="str">
        <f t="shared" si="282"/>
        <v/>
      </c>
      <c r="AM288" s="90" t="str">
        <f t="shared" si="282"/>
        <v/>
      </c>
      <c r="AN288" s="90" t="str">
        <f t="shared" si="283"/>
        <v/>
      </c>
      <c r="AO288" s="90" t="str">
        <f t="shared" si="283"/>
        <v/>
      </c>
      <c r="AP288" s="90" t="str">
        <f t="shared" si="283"/>
        <v/>
      </c>
      <c r="AQ288" s="90" t="str">
        <f t="shared" si="283"/>
        <v/>
      </c>
      <c r="AR288" s="90" t="str">
        <f t="shared" si="283"/>
        <v/>
      </c>
      <c r="AS288" s="90" t="str">
        <f t="shared" si="283"/>
        <v/>
      </c>
      <c r="AT288" s="90" t="str">
        <f t="shared" si="283"/>
        <v/>
      </c>
      <c r="AU288" s="90" t="str">
        <f t="shared" si="283"/>
        <v/>
      </c>
      <c r="AV288" s="90" t="str">
        <f t="shared" si="283"/>
        <v/>
      </c>
      <c r="AW288" s="91" t="str">
        <f t="shared" si="283"/>
        <v/>
      </c>
      <c r="AY288" s="160"/>
      <c r="AZ288" s="160"/>
      <c r="BA288" s="160"/>
      <c r="BB288" s="160"/>
      <c r="BC288" s="160"/>
      <c r="BD288" s="160"/>
      <c r="BE288" s="160"/>
      <c r="BF288" s="160"/>
      <c r="BG288" s="160"/>
      <c r="BH288" s="160"/>
      <c r="BI288" s="160"/>
      <c r="BJ288" s="160"/>
      <c r="BK288" s="160"/>
      <c r="BL288" s="160"/>
      <c r="BM288" s="160"/>
    </row>
    <row r="289" spans="1:65" s="43" customFormat="1" hidden="1" outlineLevel="1" x14ac:dyDescent="0.2">
      <c r="A289" s="76"/>
      <c r="B289" s="4"/>
      <c r="C289" s="3"/>
      <c r="D289" s="89">
        <f t="shared" si="28"/>
        <v>0</v>
      </c>
      <c r="E289" s="89"/>
      <c r="F289" s="89"/>
      <c r="G289" s="13"/>
      <c r="H289" s="7"/>
      <c r="I289" s="8"/>
      <c r="J289" s="7"/>
      <c r="K289" s="8"/>
      <c r="L289" s="78"/>
      <c r="M289" s="80"/>
      <c r="N289" s="7"/>
      <c r="O289" s="10"/>
      <c r="P289" s="87">
        <f t="shared" si="29"/>
        <v>0</v>
      </c>
      <c r="Q289" s="89">
        <f t="shared" si="30"/>
        <v>0</v>
      </c>
      <c r="R289" s="89">
        <f t="shared" si="31"/>
        <v>0</v>
      </c>
      <c r="S289" s="116" t="str">
        <f t="shared" si="35"/>
        <v>-</v>
      </c>
      <c r="T289" s="90" t="str">
        <f t="shared" si="281"/>
        <v/>
      </c>
      <c r="U289" s="90" t="str">
        <f t="shared" si="281"/>
        <v/>
      </c>
      <c r="V289" s="90" t="str">
        <f t="shared" si="281"/>
        <v/>
      </c>
      <c r="W289" s="90" t="str">
        <f t="shared" si="281"/>
        <v/>
      </c>
      <c r="X289" s="90" t="str">
        <f t="shared" si="281"/>
        <v/>
      </c>
      <c r="Y289" s="90" t="str">
        <f t="shared" si="281"/>
        <v/>
      </c>
      <c r="Z289" s="90" t="str">
        <f t="shared" si="281"/>
        <v/>
      </c>
      <c r="AA289" s="90" t="str">
        <f t="shared" si="281"/>
        <v/>
      </c>
      <c r="AB289" s="90" t="str">
        <f t="shared" si="281"/>
        <v/>
      </c>
      <c r="AC289" s="90" t="str">
        <f t="shared" si="281"/>
        <v/>
      </c>
      <c r="AD289" s="90" t="str">
        <f t="shared" si="282"/>
        <v/>
      </c>
      <c r="AE289" s="90" t="str">
        <f t="shared" si="282"/>
        <v/>
      </c>
      <c r="AF289" s="90" t="str">
        <f t="shared" si="282"/>
        <v/>
      </c>
      <c r="AG289" s="90" t="str">
        <f t="shared" si="282"/>
        <v/>
      </c>
      <c r="AH289" s="91" t="str">
        <f t="shared" si="282"/>
        <v/>
      </c>
      <c r="AI289" s="90" t="str">
        <f t="shared" si="282"/>
        <v/>
      </c>
      <c r="AJ289" s="90" t="str">
        <f t="shared" si="282"/>
        <v/>
      </c>
      <c r="AK289" s="90" t="str">
        <f t="shared" si="282"/>
        <v/>
      </c>
      <c r="AL289" s="90" t="str">
        <f t="shared" si="282"/>
        <v/>
      </c>
      <c r="AM289" s="90" t="str">
        <f t="shared" si="282"/>
        <v/>
      </c>
      <c r="AN289" s="90" t="str">
        <f t="shared" si="283"/>
        <v/>
      </c>
      <c r="AO289" s="90" t="str">
        <f t="shared" si="283"/>
        <v/>
      </c>
      <c r="AP289" s="90" t="str">
        <f t="shared" si="283"/>
        <v/>
      </c>
      <c r="AQ289" s="90" t="str">
        <f t="shared" si="283"/>
        <v/>
      </c>
      <c r="AR289" s="90" t="str">
        <f t="shared" si="283"/>
        <v/>
      </c>
      <c r="AS289" s="90" t="str">
        <f t="shared" si="283"/>
        <v/>
      </c>
      <c r="AT289" s="90" t="str">
        <f t="shared" si="283"/>
        <v/>
      </c>
      <c r="AU289" s="90" t="str">
        <f t="shared" si="283"/>
        <v/>
      </c>
      <c r="AV289" s="90" t="str">
        <f t="shared" si="283"/>
        <v/>
      </c>
      <c r="AW289" s="91" t="str">
        <f t="shared" si="283"/>
        <v/>
      </c>
      <c r="AY289" s="160"/>
      <c r="AZ289" s="160"/>
      <c r="BA289" s="160"/>
      <c r="BB289" s="160"/>
      <c r="BC289" s="160"/>
      <c r="BD289" s="160"/>
      <c r="BE289" s="160"/>
      <c r="BF289" s="160"/>
      <c r="BG289" s="160"/>
      <c r="BH289" s="160"/>
      <c r="BI289" s="160"/>
      <c r="BJ289" s="160"/>
      <c r="BK289" s="160"/>
      <c r="BL289" s="160"/>
      <c r="BM289" s="160"/>
    </row>
    <row r="290" spans="1:65" s="43" customFormat="1" hidden="1" outlineLevel="1" x14ac:dyDescent="0.2">
      <c r="A290" s="76"/>
      <c r="B290" s="4"/>
      <c r="C290" s="3"/>
      <c r="D290" s="89">
        <f t="shared" si="28"/>
        <v>0</v>
      </c>
      <c r="E290" s="89"/>
      <c r="F290" s="89"/>
      <c r="G290" s="13"/>
      <c r="H290" s="7"/>
      <c r="I290" s="8"/>
      <c r="J290" s="7"/>
      <c r="K290" s="8"/>
      <c r="L290" s="78"/>
      <c r="M290" s="80"/>
      <c r="N290" s="7"/>
      <c r="O290" s="10"/>
      <c r="P290" s="87">
        <f t="shared" si="29"/>
        <v>0</v>
      </c>
      <c r="Q290" s="89">
        <f t="shared" si="30"/>
        <v>0</v>
      </c>
      <c r="R290" s="89">
        <f t="shared" si="31"/>
        <v>0</v>
      </c>
      <c r="S290" s="116" t="str">
        <f t="shared" si="35"/>
        <v>-</v>
      </c>
      <c r="T290" s="90" t="str">
        <f t="shared" si="281"/>
        <v/>
      </c>
      <c r="U290" s="90" t="str">
        <f t="shared" si="281"/>
        <v/>
      </c>
      <c r="V290" s="90" t="str">
        <f t="shared" si="281"/>
        <v/>
      </c>
      <c r="W290" s="90" t="str">
        <f t="shared" si="281"/>
        <v/>
      </c>
      <c r="X290" s="90" t="str">
        <f t="shared" si="281"/>
        <v/>
      </c>
      <c r="Y290" s="90" t="str">
        <f t="shared" si="281"/>
        <v/>
      </c>
      <c r="Z290" s="90" t="str">
        <f t="shared" si="281"/>
        <v/>
      </c>
      <c r="AA290" s="90" t="str">
        <f t="shared" si="281"/>
        <v/>
      </c>
      <c r="AB290" s="90" t="str">
        <f t="shared" si="281"/>
        <v/>
      </c>
      <c r="AC290" s="90" t="str">
        <f t="shared" si="281"/>
        <v/>
      </c>
      <c r="AD290" s="90" t="str">
        <f t="shared" si="282"/>
        <v/>
      </c>
      <c r="AE290" s="90" t="str">
        <f t="shared" si="282"/>
        <v/>
      </c>
      <c r="AF290" s="90" t="str">
        <f t="shared" si="282"/>
        <v/>
      </c>
      <c r="AG290" s="90" t="str">
        <f t="shared" si="282"/>
        <v/>
      </c>
      <c r="AH290" s="91" t="str">
        <f t="shared" si="282"/>
        <v/>
      </c>
      <c r="AI290" s="90" t="str">
        <f t="shared" si="282"/>
        <v/>
      </c>
      <c r="AJ290" s="90" t="str">
        <f t="shared" si="282"/>
        <v/>
      </c>
      <c r="AK290" s="90" t="str">
        <f t="shared" si="282"/>
        <v/>
      </c>
      <c r="AL290" s="90" t="str">
        <f t="shared" si="282"/>
        <v/>
      </c>
      <c r="AM290" s="90" t="str">
        <f t="shared" si="282"/>
        <v/>
      </c>
      <c r="AN290" s="90" t="str">
        <f t="shared" si="283"/>
        <v/>
      </c>
      <c r="AO290" s="90" t="str">
        <f t="shared" si="283"/>
        <v/>
      </c>
      <c r="AP290" s="90" t="str">
        <f t="shared" si="283"/>
        <v/>
      </c>
      <c r="AQ290" s="90" t="str">
        <f t="shared" si="283"/>
        <v/>
      </c>
      <c r="AR290" s="90" t="str">
        <f t="shared" si="283"/>
        <v/>
      </c>
      <c r="AS290" s="90" t="str">
        <f t="shared" si="283"/>
        <v/>
      </c>
      <c r="AT290" s="90" t="str">
        <f t="shared" si="283"/>
        <v/>
      </c>
      <c r="AU290" s="90" t="str">
        <f t="shared" si="283"/>
        <v/>
      </c>
      <c r="AV290" s="90" t="str">
        <f t="shared" si="283"/>
        <v/>
      </c>
      <c r="AW290" s="91" t="str">
        <f t="shared" si="283"/>
        <v/>
      </c>
      <c r="AY290" s="160"/>
      <c r="AZ290" s="160"/>
      <c r="BA290" s="160"/>
      <c r="BB290" s="160"/>
      <c r="BC290" s="160"/>
      <c r="BD290" s="160"/>
      <c r="BE290" s="160"/>
      <c r="BF290" s="160"/>
      <c r="BG290" s="160"/>
      <c r="BH290" s="160"/>
      <c r="BI290" s="160"/>
      <c r="BJ290" s="160"/>
      <c r="BK290" s="160"/>
      <c r="BL290" s="160"/>
      <c r="BM290" s="160"/>
    </row>
    <row r="291" spans="1:65" s="43" customFormat="1" hidden="1" outlineLevel="1" x14ac:dyDescent="0.2">
      <c r="A291" s="76"/>
      <c r="B291" s="4"/>
      <c r="C291" s="3"/>
      <c r="D291" s="89">
        <f t="shared" si="28"/>
        <v>0</v>
      </c>
      <c r="E291" s="89"/>
      <c r="F291" s="89"/>
      <c r="G291" s="13"/>
      <c r="H291" s="7"/>
      <c r="I291" s="8"/>
      <c r="J291" s="7"/>
      <c r="K291" s="8"/>
      <c r="L291" s="78"/>
      <c r="M291" s="80"/>
      <c r="N291" s="7"/>
      <c r="O291" s="10"/>
      <c r="P291" s="87">
        <f t="shared" si="29"/>
        <v>0</v>
      </c>
      <c r="Q291" s="89">
        <f t="shared" si="30"/>
        <v>0</v>
      </c>
      <c r="R291" s="89">
        <f t="shared" si="31"/>
        <v>0</v>
      </c>
      <c r="S291" s="116" t="str">
        <f t="shared" si="35"/>
        <v>-</v>
      </c>
      <c r="T291" s="90" t="str">
        <f t="shared" si="281"/>
        <v/>
      </c>
      <c r="U291" s="90" t="str">
        <f t="shared" si="281"/>
        <v/>
      </c>
      <c r="V291" s="90" t="str">
        <f t="shared" si="281"/>
        <v/>
      </c>
      <c r="W291" s="90" t="str">
        <f t="shared" si="281"/>
        <v/>
      </c>
      <c r="X291" s="90" t="str">
        <f t="shared" si="281"/>
        <v/>
      </c>
      <c r="Y291" s="90" t="str">
        <f t="shared" si="281"/>
        <v/>
      </c>
      <c r="Z291" s="90" t="str">
        <f t="shared" si="281"/>
        <v/>
      </c>
      <c r="AA291" s="90" t="str">
        <f t="shared" si="281"/>
        <v/>
      </c>
      <c r="AB291" s="90" t="str">
        <f t="shared" si="281"/>
        <v/>
      </c>
      <c r="AC291" s="90" t="str">
        <f t="shared" si="281"/>
        <v/>
      </c>
      <c r="AD291" s="90" t="str">
        <f t="shared" si="282"/>
        <v/>
      </c>
      <c r="AE291" s="90" t="str">
        <f t="shared" si="282"/>
        <v/>
      </c>
      <c r="AF291" s="90" t="str">
        <f t="shared" si="282"/>
        <v/>
      </c>
      <c r="AG291" s="90" t="str">
        <f t="shared" si="282"/>
        <v/>
      </c>
      <c r="AH291" s="91" t="str">
        <f t="shared" si="282"/>
        <v/>
      </c>
      <c r="AI291" s="90" t="str">
        <f t="shared" si="282"/>
        <v/>
      </c>
      <c r="AJ291" s="90" t="str">
        <f t="shared" si="282"/>
        <v/>
      </c>
      <c r="AK291" s="90" t="str">
        <f t="shared" si="282"/>
        <v/>
      </c>
      <c r="AL291" s="90" t="str">
        <f t="shared" si="282"/>
        <v/>
      </c>
      <c r="AM291" s="90" t="str">
        <f t="shared" si="282"/>
        <v/>
      </c>
      <c r="AN291" s="90" t="str">
        <f t="shared" si="283"/>
        <v/>
      </c>
      <c r="AO291" s="90" t="str">
        <f t="shared" si="283"/>
        <v/>
      </c>
      <c r="AP291" s="90" t="str">
        <f t="shared" si="283"/>
        <v/>
      </c>
      <c r="AQ291" s="90" t="str">
        <f t="shared" si="283"/>
        <v/>
      </c>
      <c r="AR291" s="90" t="str">
        <f t="shared" si="283"/>
        <v/>
      </c>
      <c r="AS291" s="90" t="str">
        <f t="shared" si="283"/>
        <v/>
      </c>
      <c r="AT291" s="90" t="str">
        <f t="shared" si="283"/>
        <v/>
      </c>
      <c r="AU291" s="90" t="str">
        <f t="shared" si="283"/>
        <v/>
      </c>
      <c r="AV291" s="90" t="str">
        <f t="shared" si="283"/>
        <v/>
      </c>
      <c r="AW291" s="91" t="str">
        <f t="shared" si="283"/>
        <v/>
      </c>
      <c r="AY291" s="160"/>
      <c r="AZ291" s="160"/>
      <c r="BA291" s="160"/>
      <c r="BB291" s="160"/>
      <c r="BC291" s="160"/>
      <c r="BD291" s="160"/>
      <c r="BE291" s="160"/>
      <c r="BF291" s="160"/>
      <c r="BG291" s="160"/>
      <c r="BH291" s="160"/>
      <c r="BI291" s="160"/>
      <c r="BJ291" s="160"/>
      <c r="BK291" s="160"/>
      <c r="BL291" s="160"/>
      <c r="BM291" s="160"/>
    </row>
    <row r="292" spans="1:65" s="43" customFormat="1" hidden="1" outlineLevel="1" x14ac:dyDescent="0.2">
      <c r="A292" s="76"/>
      <c r="B292" s="4"/>
      <c r="C292" s="3"/>
      <c r="D292" s="89">
        <f t="shared" si="28"/>
        <v>0</v>
      </c>
      <c r="E292" s="89"/>
      <c r="F292" s="89"/>
      <c r="G292" s="13"/>
      <c r="H292" s="7"/>
      <c r="I292" s="8"/>
      <c r="J292" s="7"/>
      <c r="K292" s="8"/>
      <c r="L292" s="78"/>
      <c r="M292" s="80"/>
      <c r="N292" s="7"/>
      <c r="O292" s="10"/>
      <c r="P292" s="87">
        <f t="shared" si="29"/>
        <v>0</v>
      </c>
      <c r="Q292" s="89">
        <f t="shared" si="30"/>
        <v>0</v>
      </c>
      <c r="R292" s="89">
        <f t="shared" si="31"/>
        <v>0</v>
      </c>
      <c r="S292" s="116" t="str">
        <f t="shared" si="35"/>
        <v>-</v>
      </c>
      <c r="T292" s="90" t="str">
        <f t="shared" si="281"/>
        <v/>
      </c>
      <c r="U292" s="90" t="str">
        <f t="shared" si="281"/>
        <v/>
      </c>
      <c r="V292" s="90" t="str">
        <f t="shared" si="281"/>
        <v/>
      </c>
      <c r="W292" s="90" t="str">
        <f t="shared" si="281"/>
        <v/>
      </c>
      <c r="X292" s="90" t="str">
        <f t="shared" si="281"/>
        <v/>
      </c>
      <c r="Y292" s="90" t="str">
        <f t="shared" si="281"/>
        <v/>
      </c>
      <c r="Z292" s="90" t="str">
        <f t="shared" si="281"/>
        <v/>
      </c>
      <c r="AA292" s="90" t="str">
        <f t="shared" si="281"/>
        <v/>
      </c>
      <c r="AB292" s="90" t="str">
        <f t="shared" si="281"/>
        <v/>
      </c>
      <c r="AC292" s="90" t="str">
        <f t="shared" si="281"/>
        <v/>
      </c>
      <c r="AD292" s="90" t="str">
        <f t="shared" si="282"/>
        <v/>
      </c>
      <c r="AE292" s="90" t="str">
        <f t="shared" si="282"/>
        <v/>
      </c>
      <c r="AF292" s="90" t="str">
        <f t="shared" si="282"/>
        <v/>
      </c>
      <c r="AG292" s="90" t="str">
        <f t="shared" si="282"/>
        <v/>
      </c>
      <c r="AH292" s="91" t="str">
        <f t="shared" si="282"/>
        <v/>
      </c>
      <c r="AI292" s="90" t="str">
        <f t="shared" si="282"/>
        <v/>
      </c>
      <c r="AJ292" s="90" t="str">
        <f t="shared" si="282"/>
        <v/>
      </c>
      <c r="AK292" s="90" t="str">
        <f t="shared" si="282"/>
        <v/>
      </c>
      <c r="AL292" s="90" t="str">
        <f t="shared" si="282"/>
        <v/>
      </c>
      <c r="AM292" s="90" t="str">
        <f t="shared" si="282"/>
        <v/>
      </c>
      <c r="AN292" s="90" t="str">
        <f t="shared" si="283"/>
        <v/>
      </c>
      <c r="AO292" s="90" t="str">
        <f t="shared" si="283"/>
        <v/>
      </c>
      <c r="AP292" s="90" t="str">
        <f t="shared" si="283"/>
        <v/>
      </c>
      <c r="AQ292" s="90" t="str">
        <f t="shared" si="283"/>
        <v/>
      </c>
      <c r="AR292" s="90" t="str">
        <f t="shared" si="283"/>
        <v/>
      </c>
      <c r="AS292" s="90" t="str">
        <f t="shared" si="283"/>
        <v/>
      </c>
      <c r="AT292" s="90" t="str">
        <f t="shared" si="283"/>
        <v/>
      </c>
      <c r="AU292" s="90" t="str">
        <f t="shared" si="283"/>
        <v/>
      </c>
      <c r="AV292" s="90" t="str">
        <f t="shared" si="283"/>
        <v/>
      </c>
      <c r="AW292" s="91" t="str">
        <f t="shared" si="283"/>
        <v/>
      </c>
      <c r="AY292" s="160"/>
      <c r="AZ292" s="160"/>
      <c r="BA292" s="160"/>
      <c r="BB292" s="160"/>
      <c r="BC292" s="160"/>
      <c r="BD292" s="160"/>
      <c r="BE292" s="160"/>
      <c r="BF292" s="160"/>
      <c r="BG292" s="160"/>
      <c r="BH292" s="160"/>
      <c r="BI292" s="160"/>
      <c r="BJ292" s="160"/>
      <c r="BK292" s="160"/>
      <c r="BL292" s="160"/>
      <c r="BM292" s="160"/>
    </row>
    <row r="293" spans="1:65" s="43" customFormat="1" hidden="1" outlineLevel="1" x14ac:dyDescent="0.2">
      <c r="A293" s="76"/>
      <c r="B293" s="4"/>
      <c r="C293" s="3"/>
      <c r="D293" s="89">
        <f t="shared" si="28"/>
        <v>0</v>
      </c>
      <c r="E293" s="89"/>
      <c r="F293" s="89"/>
      <c r="G293" s="13"/>
      <c r="H293" s="7"/>
      <c r="I293" s="8"/>
      <c r="J293" s="7"/>
      <c r="K293" s="8"/>
      <c r="L293" s="78"/>
      <c r="M293" s="80"/>
      <c r="N293" s="7"/>
      <c r="O293" s="10"/>
      <c r="P293" s="87">
        <f t="shared" si="29"/>
        <v>0</v>
      </c>
      <c r="Q293" s="89">
        <f t="shared" si="30"/>
        <v>0</v>
      </c>
      <c r="R293" s="89">
        <f t="shared" si="31"/>
        <v>0</v>
      </c>
      <c r="S293" s="116" t="str">
        <f t="shared" si="35"/>
        <v>-</v>
      </c>
      <c r="T293" s="90" t="str">
        <f t="shared" si="281"/>
        <v/>
      </c>
      <c r="U293" s="90" t="str">
        <f t="shared" si="281"/>
        <v/>
      </c>
      <c r="V293" s="90" t="str">
        <f t="shared" si="281"/>
        <v/>
      </c>
      <c r="W293" s="90" t="str">
        <f t="shared" si="281"/>
        <v/>
      </c>
      <c r="X293" s="90" t="str">
        <f t="shared" si="281"/>
        <v/>
      </c>
      <c r="Y293" s="90" t="str">
        <f t="shared" si="281"/>
        <v/>
      </c>
      <c r="Z293" s="90" t="str">
        <f t="shared" si="281"/>
        <v/>
      </c>
      <c r="AA293" s="90" t="str">
        <f t="shared" si="281"/>
        <v/>
      </c>
      <c r="AB293" s="90" t="str">
        <f t="shared" si="281"/>
        <v/>
      </c>
      <c r="AC293" s="90" t="str">
        <f t="shared" si="281"/>
        <v/>
      </c>
      <c r="AD293" s="90" t="str">
        <f t="shared" si="282"/>
        <v/>
      </c>
      <c r="AE293" s="90" t="str">
        <f t="shared" si="282"/>
        <v/>
      </c>
      <c r="AF293" s="90" t="str">
        <f t="shared" si="282"/>
        <v/>
      </c>
      <c r="AG293" s="90" t="str">
        <f t="shared" si="282"/>
        <v/>
      </c>
      <c r="AH293" s="91" t="str">
        <f t="shared" si="282"/>
        <v/>
      </c>
      <c r="AI293" s="90" t="str">
        <f t="shared" si="282"/>
        <v/>
      </c>
      <c r="AJ293" s="90" t="str">
        <f t="shared" si="282"/>
        <v/>
      </c>
      <c r="AK293" s="90" t="str">
        <f t="shared" si="282"/>
        <v/>
      </c>
      <c r="AL293" s="90" t="str">
        <f t="shared" si="282"/>
        <v/>
      </c>
      <c r="AM293" s="90" t="str">
        <f t="shared" si="282"/>
        <v/>
      </c>
      <c r="AN293" s="90" t="str">
        <f t="shared" si="283"/>
        <v/>
      </c>
      <c r="AO293" s="90" t="str">
        <f t="shared" si="283"/>
        <v/>
      </c>
      <c r="AP293" s="90" t="str">
        <f t="shared" si="283"/>
        <v/>
      </c>
      <c r="AQ293" s="90" t="str">
        <f t="shared" si="283"/>
        <v/>
      </c>
      <c r="AR293" s="90" t="str">
        <f t="shared" si="283"/>
        <v/>
      </c>
      <c r="AS293" s="90" t="str">
        <f t="shared" si="283"/>
        <v/>
      </c>
      <c r="AT293" s="90" t="str">
        <f t="shared" si="283"/>
        <v/>
      </c>
      <c r="AU293" s="90" t="str">
        <f t="shared" si="283"/>
        <v/>
      </c>
      <c r="AV293" s="90" t="str">
        <f t="shared" si="283"/>
        <v/>
      </c>
      <c r="AW293" s="91" t="str">
        <f t="shared" si="283"/>
        <v/>
      </c>
      <c r="AY293" s="160"/>
      <c r="AZ293" s="160"/>
      <c r="BA293" s="160"/>
      <c r="BB293" s="160"/>
      <c r="BC293" s="160"/>
      <c r="BD293" s="160"/>
      <c r="BE293" s="160"/>
      <c r="BF293" s="160"/>
      <c r="BG293" s="160"/>
      <c r="BH293" s="160"/>
      <c r="BI293" s="160"/>
      <c r="BJ293" s="160"/>
      <c r="BK293" s="160"/>
      <c r="BL293" s="160"/>
      <c r="BM293" s="160"/>
    </row>
    <row r="294" spans="1:65" s="43" customFormat="1" hidden="1" outlineLevel="1" x14ac:dyDescent="0.2">
      <c r="A294" s="76"/>
      <c r="B294" s="4"/>
      <c r="C294" s="3"/>
      <c r="D294" s="89">
        <f t="shared" si="28"/>
        <v>0</v>
      </c>
      <c r="E294" s="89"/>
      <c r="F294" s="89"/>
      <c r="G294" s="13"/>
      <c r="H294" s="7"/>
      <c r="I294" s="8"/>
      <c r="J294" s="7"/>
      <c r="K294" s="8"/>
      <c r="L294" s="78"/>
      <c r="M294" s="80"/>
      <c r="N294" s="7"/>
      <c r="O294" s="10"/>
      <c r="P294" s="87">
        <f t="shared" si="29"/>
        <v>0</v>
      </c>
      <c r="Q294" s="89">
        <f t="shared" si="30"/>
        <v>0</v>
      </c>
      <c r="R294" s="89">
        <f t="shared" si="31"/>
        <v>0</v>
      </c>
      <c r="S294" s="116" t="str">
        <f t="shared" si="35"/>
        <v>-</v>
      </c>
      <c r="T294" s="90" t="str">
        <f t="shared" si="281"/>
        <v/>
      </c>
      <c r="U294" s="90" t="str">
        <f t="shared" si="281"/>
        <v/>
      </c>
      <c r="V294" s="90" t="str">
        <f t="shared" si="281"/>
        <v/>
      </c>
      <c r="W294" s="90" t="str">
        <f t="shared" si="281"/>
        <v/>
      </c>
      <c r="X294" s="90" t="str">
        <f t="shared" si="281"/>
        <v/>
      </c>
      <c r="Y294" s="90" t="str">
        <f t="shared" si="281"/>
        <v/>
      </c>
      <c r="Z294" s="90" t="str">
        <f t="shared" si="281"/>
        <v/>
      </c>
      <c r="AA294" s="90" t="str">
        <f t="shared" si="281"/>
        <v/>
      </c>
      <c r="AB294" s="90" t="str">
        <f t="shared" si="281"/>
        <v/>
      </c>
      <c r="AC294" s="90" t="str">
        <f t="shared" si="281"/>
        <v/>
      </c>
      <c r="AD294" s="90" t="str">
        <f t="shared" si="282"/>
        <v/>
      </c>
      <c r="AE294" s="90" t="str">
        <f t="shared" si="282"/>
        <v/>
      </c>
      <c r="AF294" s="90" t="str">
        <f t="shared" si="282"/>
        <v/>
      </c>
      <c r="AG294" s="90" t="str">
        <f t="shared" si="282"/>
        <v/>
      </c>
      <c r="AH294" s="91" t="str">
        <f t="shared" si="282"/>
        <v/>
      </c>
      <c r="AI294" s="90" t="str">
        <f t="shared" si="282"/>
        <v/>
      </c>
      <c r="AJ294" s="90" t="str">
        <f t="shared" si="282"/>
        <v/>
      </c>
      <c r="AK294" s="90" t="str">
        <f t="shared" si="282"/>
        <v/>
      </c>
      <c r="AL294" s="90" t="str">
        <f t="shared" si="282"/>
        <v/>
      </c>
      <c r="AM294" s="90" t="str">
        <f t="shared" si="282"/>
        <v/>
      </c>
      <c r="AN294" s="90" t="str">
        <f t="shared" si="283"/>
        <v/>
      </c>
      <c r="AO294" s="90" t="str">
        <f t="shared" si="283"/>
        <v/>
      </c>
      <c r="AP294" s="90" t="str">
        <f t="shared" si="283"/>
        <v/>
      </c>
      <c r="AQ294" s="90" t="str">
        <f t="shared" si="283"/>
        <v/>
      </c>
      <c r="AR294" s="90" t="str">
        <f t="shared" si="283"/>
        <v/>
      </c>
      <c r="AS294" s="90" t="str">
        <f t="shared" si="283"/>
        <v/>
      </c>
      <c r="AT294" s="90" t="str">
        <f t="shared" si="283"/>
        <v/>
      </c>
      <c r="AU294" s="90" t="str">
        <f t="shared" si="283"/>
        <v/>
      </c>
      <c r="AV294" s="90" t="str">
        <f t="shared" si="283"/>
        <v/>
      </c>
      <c r="AW294" s="91" t="str">
        <f t="shared" si="283"/>
        <v/>
      </c>
      <c r="AY294" s="160"/>
      <c r="AZ294" s="160"/>
      <c r="BA294" s="160"/>
      <c r="BB294" s="160"/>
      <c r="BC294" s="160"/>
      <c r="BD294" s="160"/>
      <c r="BE294" s="160"/>
      <c r="BF294" s="160"/>
      <c r="BG294" s="160"/>
      <c r="BH294" s="160"/>
      <c r="BI294" s="160"/>
      <c r="BJ294" s="160"/>
      <c r="BK294" s="160"/>
      <c r="BL294" s="160"/>
      <c r="BM294" s="160"/>
    </row>
    <row r="295" spans="1:65" s="43" customFormat="1" hidden="1" outlineLevel="1" x14ac:dyDescent="0.2">
      <c r="A295" s="76"/>
      <c r="B295" s="4"/>
      <c r="C295" s="3"/>
      <c r="D295" s="89">
        <f t="shared" si="28"/>
        <v>0</v>
      </c>
      <c r="E295" s="89"/>
      <c r="F295" s="89"/>
      <c r="G295" s="13"/>
      <c r="H295" s="7"/>
      <c r="I295" s="8"/>
      <c r="J295" s="7"/>
      <c r="K295" s="8"/>
      <c r="L295" s="78"/>
      <c r="M295" s="80"/>
      <c r="N295" s="7"/>
      <c r="O295" s="10"/>
      <c r="P295" s="87">
        <f t="shared" si="29"/>
        <v>0</v>
      </c>
      <c r="Q295" s="89">
        <f t="shared" si="30"/>
        <v>0</v>
      </c>
      <c r="R295" s="89">
        <f t="shared" si="31"/>
        <v>0</v>
      </c>
      <c r="S295" s="116" t="str">
        <f t="shared" si="35"/>
        <v>-</v>
      </c>
      <c r="T295" s="90" t="str">
        <f t="shared" ref="T295:AC305" si="284">IF($C295=T$307,$D295,"")</f>
        <v/>
      </c>
      <c r="U295" s="90" t="str">
        <f t="shared" si="284"/>
        <v/>
      </c>
      <c r="V295" s="90" t="str">
        <f t="shared" si="284"/>
        <v/>
      </c>
      <c r="W295" s="90" t="str">
        <f t="shared" si="284"/>
        <v/>
      </c>
      <c r="X295" s="90" t="str">
        <f t="shared" si="284"/>
        <v/>
      </c>
      <c r="Y295" s="90" t="str">
        <f t="shared" si="284"/>
        <v/>
      </c>
      <c r="Z295" s="90" t="str">
        <f t="shared" si="284"/>
        <v/>
      </c>
      <c r="AA295" s="90" t="str">
        <f t="shared" si="284"/>
        <v/>
      </c>
      <c r="AB295" s="90" t="str">
        <f t="shared" si="284"/>
        <v/>
      </c>
      <c r="AC295" s="90" t="str">
        <f t="shared" si="284"/>
        <v/>
      </c>
      <c r="AD295" s="90" t="str">
        <f t="shared" ref="AD295:AM305" si="285">IF($C295=AD$307,$D295,"")</f>
        <v/>
      </c>
      <c r="AE295" s="90" t="str">
        <f t="shared" si="285"/>
        <v/>
      </c>
      <c r="AF295" s="90" t="str">
        <f t="shared" si="285"/>
        <v/>
      </c>
      <c r="AG295" s="90" t="str">
        <f t="shared" si="285"/>
        <v/>
      </c>
      <c r="AH295" s="91" t="str">
        <f t="shared" si="285"/>
        <v/>
      </c>
      <c r="AI295" s="90" t="str">
        <f t="shared" si="285"/>
        <v/>
      </c>
      <c r="AJ295" s="90" t="str">
        <f t="shared" si="285"/>
        <v/>
      </c>
      <c r="AK295" s="90" t="str">
        <f t="shared" si="285"/>
        <v/>
      </c>
      <c r="AL295" s="90" t="str">
        <f t="shared" si="285"/>
        <v/>
      </c>
      <c r="AM295" s="90" t="str">
        <f t="shared" si="285"/>
        <v/>
      </c>
      <c r="AN295" s="90" t="str">
        <f t="shared" ref="AN295:AW305" si="286">IF($C295=AN$307,$D295,"")</f>
        <v/>
      </c>
      <c r="AO295" s="90" t="str">
        <f t="shared" si="286"/>
        <v/>
      </c>
      <c r="AP295" s="90" t="str">
        <f t="shared" si="286"/>
        <v/>
      </c>
      <c r="AQ295" s="90" t="str">
        <f t="shared" si="286"/>
        <v/>
      </c>
      <c r="AR295" s="90" t="str">
        <f t="shared" si="286"/>
        <v/>
      </c>
      <c r="AS295" s="90" t="str">
        <f t="shared" si="286"/>
        <v/>
      </c>
      <c r="AT295" s="90" t="str">
        <f t="shared" si="286"/>
        <v/>
      </c>
      <c r="AU295" s="90" t="str">
        <f t="shared" si="286"/>
        <v/>
      </c>
      <c r="AV295" s="90" t="str">
        <f t="shared" si="286"/>
        <v/>
      </c>
      <c r="AW295" s="91" t="str">
        <f t="shared" si="286"/>
        <v/>
      </c>
      <c r="AY295" s="160"/>
      <c r="AZ295" s="160"/>
      <c r="BA295" s="160"/>
      <c r="BB295" s="160"/>
      <c r="BC295" s="160"/>
      <c r="BD295" s="160"/>
      <c r="BE295" s="160"/>
      <c r="BF295" s="160"/>
      <c r="BG295" s="160"/>
      <c r="BH295" s="160"/>
      <c r="BI295" s="160"/>
      <c r="BJ295" s="160"/>
      <c r="BK295" s="160"/>
      <c r="BL295" s="160"/>
      <c r="BM295" s="160"/>
    </row>
    <row r="296" spans="1:65" s="43" customFormat="1" hidden="1" outlineLevel="1" x14ac:dyDescent="0.2">
      <c r="A296" s="76"/>
      <c r="B296" s="4"/>
      <c r="C296" s="3"/>
      <c r="D296" s="89">
        <f t="shared" si="28"/>
        <v>0</v>
      </c>
      <c r="E296" s="89"/>
      <c r="F296" s="89"/>
      <c r="G296" s="13"/>
      <c r="H296" s="7"/>
      <c r="I296" s="8"/>
      <c r="J296" s="7"/>
      <c r="K296" s="8"/>
      <c r="L296" s="78"/>
      <c r="M296" s="80"/>
      <c r="N296" s="7"/>
      <c r="O296" s="10"/>
      <c r="P296" s="87">
        <f t="shared" si="29"/>
        <v>0</v>
      </c>
      <c r="Q296" s="89">
        <f t="shared" si="30"/>
        <v>0</v>
      </c>
      <c r="R296" s="89">
        <f t="shared" si="31"/>
        <v>0</v>
      </c>
      <c r="S296" s="116" t="str">
        <f t="shared" si="35"/>
        <v>-</v>
      </c>
      <c r="T296" s="90" t="str">
        <f t="shared" si="284"/>
        <v/>
      </c>
      <c r="U296" s="90" t="str">
        <f t="shared" si="284"/>
        <v/>
      </c>
      <c r="V296" s="90" t="str">
        <f t="shared" si="284"/>
        <v/>
      </c>
      <c r="W296" s="90" t="str">
        <f t="shared" si="284"/>
        <v/>
      </c>
      <c r="X296" s="90" t="str">
        <f t="shared" si="284"/>
        <v/>
      </c>
      <c r="Y296" s="90" t="str">
        <f t="shared" si="284"/>
        <v/>
      </c>
      <c r="Z296" s="90" t="str">
        <f t="shared" si="284"/>
        <v/>
      </c>
      <c r="AA296" s="90" t="str">
        <f t="shared" si="284"/>
        <v/>
      </c>
      <c r="AB296" s="90" t="str">
        <f t="shared" si="284"/>
        <v/>
      </c>
      <c r="AC296" s="90" t="str">
        <f t="shared" si="284"/>
        <v/>
      </c>
      <c r="AD296" s="90" t="str">
        <f t="shared" si="285"/>
        <v/>
      </c>
      <c r="AE296" s="90" t="str">
        <f t="shared" si="285"/>
        <v/>
      </c>
      <c r="AF296" s="90" t="str">
        <f t="shared" si="285"/>
        <v/>
      </c>
      <c r="AG296" s="90" t="str">
        <f t="shared" si="285"/>
        <v/>
      </c>
      <c r="AH296" s="91" t="str">
        <f t="shared" si="285"/>
        <v/>
      </c>
      <c r="AI296" s="90" t="str">
        <f t="shared" si="285"/>
        <v/>
      </c>
      <c r="AJ296" s="90" t="str">
        <f t="shared" si="285"/>
        <v/>
      </c>
      <c r="AK296" s="90" t="str">
        <f t="shared" si="285"/>
        <v/>
      </c>
      <c r="AL296" s="90" t="str">
        <f t="shared" si="285"/>
        <v/>
      </c>
      <c r="AM296" s="90" t="str">
        <f t="shared" si="285"/>
        <v/>
      </c>
      <c r="AN296" s="90" t="str">
        <f t="shared" si="286"/>
        <v/>
      </c>
      <c r="AO296" s="90" t="str">
        <f t="shared" si="286"/>
        <v/>
      </c>
      <c r="AP296" s="90" t="str">
        <f t="shared" si="286"/>
        <v/>
      </c>
      <c r="AQ296" s="90" t="str">
        <f t="shared" si="286"/>
        <v/>
      </c>
      <c r="AR296" s="90" t="str">
        <f t="shared" si="286"/>
        <v/>
      </c>
      <c r="AS296" s="90" t="str">
        <f t="shared" si="286"/>
        <v/>
      </c>
      <c r="AT296" s="90" t="str">
        <f t="shared" si="286"/>
        <v/>
      </c>
      <c r="AU296" s="90" t="str">
        <f t="shared" si="286"/>
        <v/>
      </c>
      <c r="AV296" s="90" t="str">
        <f t="shared" si="286"/>
        <v/>
      </c>
      <c r="AW296" s="91" t="str">
        <f t="shared" si="286"/>
        <v/>
      </c>
      <c r="AY296" s="160"/>
      <c r="AZ296" s="160"/>
      <c r="BA296" s="160"/>
      <c r="BB296" s="160"/>
      <c r="BC296" s="160"/>
      <c r="BD296" s="160"/>
      <c r="BE296" s="160"/>
      <c r="BF296" s="160"/>
      <c r="BG296" s="160"/>
      <c r="BH296" s="160"/>
      <c r="BI296" s="160"/>
      <c r="BJ296" s="160"/>
      <c r="BK296" s="160"/>
      <c r="BL296" s="160"/>
      <c r="BM296" s="160"/>
    </row>
    <row r="297" spans="1:65" s="43" customFormat="1" hidden="1" outlineLevel="1" x14ac:dyDescent="0.2">
      <c r="A297" s="76"/>
      <c r="B297" s="4"/>
      <c r="C297" s="3"/>
      <c r="D297" s="89">
        <f t="shared" si="28"/>
        <v>0</v>
      </c>
      <c r="E297" s="89"/>
      <c r="F297" s="89"/>
      <c r="G297" s="13"/>
      <c r="H297" s="7"/>
      <c r="I297" s="8"/>
      <c r="J297" s="7"/>
      <c r="K297" s="8"/>
      <c r="L297" s="78"/>
      <c r="M297" s="80"/>
      <c r="N297" s="7"/>
      <c r="O297" s="10"/>
      <c r="P297" s="87">
        <f t="shared" si="29"/>
        <v>0</v>
      </c>
      <c r="Q297" s="89">
        <f t="shared" si="30"/>
        <v>0</v>
      </c>
      <c r="R297" s="89">
        <f t="shared" si="31"/>
        <v>0</v>
      </c>
      <c r="S297" s="116" t="str">
        <f t="shared" si="35"/>
        <v>-</v>
      </c>
      <c r="T297" s="90" t="str">
        <f t="shared" si="284"/>
        <v/>
      </c>
      <c r="U297" s="90" t="str">
        <f t="shared" si="284"/>
        <v/>
      </c>
      <c r="V297" s="90" t="str">
        <f t="shared" si="284"/>
        <v/>
      </c>
      <c r="W297" s="90" t="str">
        <f t="shared" si="284"/>
        <v/>
      </c>
      <c r="X297" s="90" t="str">
        <f t="shared" si="284"/>
        <v/>
      </c>
      <c r="Y297" s="90" t="str">
        <f t="shared" si="284"/>
        <v/>
      </c>
      <c r="Z297" s="90" t="str">
        <f t="shared" si="284"/>
        <v/>
      </c>
      <c r="AA297" s="90" t="str">
        <f t="shared" si="284"/>
        <v/>
      </c>
      <c r="AB297" s="90" t="str">
        <f t="shared" si="284"/>
        <v/>
      </c>
      <c r="AC297" s="90" t="str">
        <f t="shared" si="284"/>
        <v/>
      </c>
      <c r="AD297" s="90" t="str">
        <f t="shared" si="285"/>
        <v/>
      </c>
      <c r="AE297" s="90" t="str">
        <f t="shared" si="285"/>
        <v/>
      </c>
      <c r="AF297" s="90" t="str">
        <f t="shared" si="285"/>
        <v/>
      </c>
      <c r="AG297" s="90" t="str">
        <f t="shared" si="285"/>
        <v/>
      </c>
      <c r="AH297" s="91" t="str">
        <f t="shared" si="285"/>
        <v/>
      </c>
      <c r="AI297" s="90" t="str">
        <f t="shared" si="285"/>
        <v/>
      </c>
      <c r="AJ297" s="90" t="str">
        <f t="shared" si="285"/>
        <v/>
      </c>
      <c r="AK297" s="90" t="str">
        <f t="shared" si="285"/>
        <v/>
      </c>
      <c r="AL297" s="90" t="str">
        <f t="shared" si="285"/>
        <v/>
      </c>
      <c r="AM297" s="90" t="str">
        <f t="shared" si="285"/>
        <v/>
      </c>
      <c r="AN297" s="90" t="str">
        <f t="shared" si="286"/>
        <v/>
      </c>
      <c r="AO297" s="90" t="str">
        <f t="shared" si="286"/>
        <v/>
      </c>
      <c r="AP297" s="90" t="str">
        <f t="shared" si="286"/>
        <v/>
      </c>
      <c r="AQ297" s="90" t="str">
        <f t="shared" si="286"/>
        <v/>
      </c>
      <c r="AR297" s="90" t="str">
        <f t="shared" si="286"/>
        <v/>
      </c>
      <c r="AS297" s="90" t="str">
        <f t="shared" si="286"/>
        <v/>
      </c>
      <c r="AT297" s="90" t="str">
        <f t="shared" si="286"/>
        <v/>
      </c>
      <c r="AU297" s="90" t="str">
        <f t="shared" si="286"/>
        <v/>
      </c>
      <c r="AV297" s="90" t="str">
        <f t="shared" si="286"/>
        <v/>
      </c>
      <c r="AW297" s="91" t="str">
        <f t="shared" si="286"/>
        <v/>
      </c>
      <c r="AY297" s="160"/>
      <c r="AZ297" s="160"/>
      <c r="BA297" s="160"/>
      <c r="BB297" s="160"/>
      <c r="BC297" s="160"/>
      <c r="BD297" s="160"/>
      <c r="BE297" s="160"/>
      <c r="BF297" s="160"/>
      <c r="BG297" s="160"/>
      <c r="BH297" s="160"/>
      <c r="BI297" s="160"/>
      <c r="BJ297" s="160"/>
      <c r="BK297" s="160"/>
      <c r="BL297" s="160"/>
      <c r="BM297" s="160"/>
    </row>
    <row r="298" spans="1:65" s="43" customFormat="1" hidden="1" outlineLevel="1" x14ac:dyDescent="0.2">
      <c r="A298" s="76"/>
      <c r="B298" s="4"/>
      <c r="C298" s="3"/>
      <c r="D298" s="89">
        <f t="shared" si="28"/>
        <v>0</v>
      </c>
      <c r="E298" s="89"/>
      <c r="F298" s="89"/>
      <c r="G298" s="13"/>
      <c r="H298" s="7"/>
      <c r="I298" s="8"/>
      <c r="J298" s="7"/>
      <c r="K298" s="8"/>
      <c r="L298" s="78"/>
      <c r="M298" s="80"/>
      <c r="N298" s="7"/>
      <c r="O298" s="10"/>
      <c r="P298" s="87">
        <f t="shared" si="29"/>
        <v>0</v>
      </c>
      <c r="Q298" s="89">
        <f t="shared" si="30"/>
        <v>0</v>
      </c>
      <c r="R298" s="89">
        <f t="shared" si="31"/>
        <v>0</v>
      </c>
      <c r="S298" s="116" t="str">
        <f t="shared" si="35"/>
        <v>-</v>
      </c>
      <c r="T298" s="90" t="str">
        <f t="shared" si="284"/>
        <v/>
      </c>
      <c r="U298" s="90" t="str">
        <f t="shared" si="284"/>
        <v/>
      </c>
      <c r="V298" s="90" t="str">
        <f t="shared" si="284"/>
        <v/>
      </c>
      <c r="W298" s="90" t="str">
        <f t="shared" si="284"/>
        <v/>
      </c>
      <c r="X298" s="90" t="str">
        <f t="shared" si="284"/>
        <v/>
      </c>
      <c r="Y298" s="90" t="str">
        <f t="shared" si="284"/>
        <v/>
      </c>
      <c r="Z298" s="90" t="str">
        <f t="shared" si="284"/>
        <v/>
      </c>
      <c r="AA298" s="90" t="str">
        <f t="shared" si="284"/>
        <v/>
      </c>
      <c r="AB298" s="90" t="str">
        <f t="shared" si="284"/>
        <v/>
      </c>
      <c r="AC298" s="90" t="str">
        <f t="shared" si="284"/>
        <v/>
      </c>
      <c r="AD298" s="90" t="str">
        <f t="shared" si="285"/>
        <v/>
      </c>
      <c r="AE298" s="90" t="str">
        <f t="shared" si="285"/>
        <v/>
      </c>
      <c r="AF298" s="90" t="str">
        <f t="shared" si="285"/>
        <v/>
      </c>
      <c r="AG298" s="90" t="str">
        <f t="shared" si="285"/>
        <v/>
      </c>
      <c r="AH298" s="91" t="str">
        <f t="shared" si="285"/>
        <v/>
      </c>
      <c r="AI298" s="90" t="str">
        <f t="shared" si="285"/>
        <v/>
      </c>
      <c r="AJ298" s="90" t="str">
        <f t="shared" si="285"/>
        <v/>
      </c>
      <c r="AK298" s="90" t="str">
        <f t="shared" si="285"/>
        <v/>
      </c>
      <c r="AL298" s="90" t="str">
        <f t="shared" si="285"/>
        <v/>
      </c>
      <c r="AM298" s="90" t="str">
        <f t="shared" si="285"/>
        <v/>
      </c>
      <c r="AN298" s="90" t="str">
        <f t="shared" si="286"/>
        <v/>
      </c>
      <c r="AO298" s="90" t="str">
        <f t="shared" si="286"/>
        <v/>
      </c>
      <c r="AP298" s="90" t="str">
        <f t="shared" si="286"/>
        <v/>
      </c>
      <c r="AQ298" s="90" t="str">
        <f t="shared" si="286"/>
        <v/>
      </c>
      <c r="AR298" s="90" t="str">
        <f t="shared" si="286"/>
        <v/>
      </c>
      <c r="AS298" s="90" t="str">
        <f t="shared" si="286"/>
        <v/>
      </c>
      <c r="AT298" s="90" t="str">
        <f t="shared" si="286"/>
        <v/>
      </c>
      <c r="AU298" s="90" t="str">
        <f t="shared" si="286"/>
        <v/>
      </c>
      <c r="AV298" s="90" t="str">
        <f t="shared" si="286"/>
        <v/>
      </c>
      <c r="AW298" s="91" t="str">
        <f t="shared" si="286"/>
        <v/>
      </c>
      <c r="AY298" s="160"/>
      <c r="AZ298" s="160"/>
      <c r="BA298" s="160"/>
      <c r="BB298" s="160"/>
      <c r="BC298" s="160"/>
      <c r="BD298" s="160"/>
      <c r="BE298" s="160"/>
      <c r="BF298" s="160"/>
      <c r="BG298" s="160"/>
      <c r="BH298" s="160"/>
      <c r="BI298" s="160"/>
      <c r="BJ298" s="160"/>
      <c r="BK298" s="160"/>
      <c r="BL298" s="160"/>
      <c r="BM298" s="160"/>
    </row>
    <row r="299" spans="1:65" s="43" customFormat="1" hidden="1" outlineLevel="1" x14ac:dyDescent="0.2">
      <c r="A299" s="76"/>
      <c r="B299" s="4"/>
      <c r="C299" s="3"/>
      <c r="D299" s="89">
        <f t="shared" si="28"/>
        <v>0</v>
      </c>
      <c r="E299" s="89"/>
      <c r="F299" s="89"/>
      <c r="G299" s="13"/>
      <c r="H299" s="7"/>
      <c r="I299" s="8"/>
      <c r="J299" s="7"/>
      <c r="K299" s="8"/>
      <c r="L299" s="78"/>
      <c r="M299" s="80"/>
      <c r="N299" s="7"/>
      <c r="O299" s="10"/>
      <c r="P299" s="87">
        <f t="shared" si="29"/>
        <v>0</v>
      </c>
      <c r="Q299" s="89">
        <f t="shared" si="30"/>
        <v>0</v>
      </c>
      <c r="R299" s="89">
        <f t="shared" si="31"/>
        <v>0</v>
      </c>
      <c r="S299" s="116" t="str">
        <f t="shared" si="35"/>
        <v>-</v>
      </c>
      <c r="T299" s="90" t="str">
        <f t="shared" si="284"/>
        <v/>
      </c>
      <c r="U299" s="90" t="str">
        <f t="shared" si="284"/>
        <v/>
      </c>
      <c r="V299" s="90" t="str">
        <f t="shared" si="284"/>
        <v/>
      </c>
      <c r="W299" s="90" t="str">
        <f t="shared" si="284"/>
        <v/>
      </c>
      <c r="X299" s="90" t="str">
        <f t="shared" si="284"/>
        <v/>
      </c>
      <c r="Y299" s="90" t="str">
        <f t="shared" si="284"/>
        <v/>
      </c>
      <c r="Z299" s="90" t="str">
        <f t="shared" si="284"/>
        <v/>
      </c>
      <c r="AA299" s="90" t="str">
        <f t="shared" si="284"/>
        <v/>
      </c>
      <c r="AB299" s="90" t="str">
        <f t="shared" si="284"/>
        <v/>
      </c>
      <c r="AC299" s="90" t="str">
        <f t="shared" si="284"/>
        <v/>
      </c>
      <c r="AD299" s="90" t="str">
        <f t="shared" si="285"/>
        <v/>
      </c>
      <c r="AE299" s="90" t="str">
        <f t="shared" si="285"/>
        <v/>
      </c>
      <c r="AF299" s="90" t="str">
        <f t="shared" si="285"/>
        <v/>
      </c>
      <c r="AG299" s="90" t="str">
        <f t="shared" si="285"/>
        <v/>
      </c>
      <c r="AH299" s="91" t="str">
        <f t="shared" si="285"/>
        <v/>
      </c>
      <c r="AI299" s="90" t="str">
        <f t="shared" si="285"/>
        <v/>
      </c>
      <c r="AJ299" s="90" t="str">
        <f t="shared" si="285"/>
        <v/>
      </c>
      <c r="AK299" s="90" t="str">
        <f t="shared" si="285"/>
        <v/>
      </c>
      <c r="AL299" s="90" t="str">
        <f t="shared" si="285"/>
        <v/>
      </c>
      <c r="AM299" s="90" t="str">
        <f t="shared" si="285"/>
        <v/>
      </c>
      <c r="AN299" s="90" t="str">
        <f t="shared" si="286"/>
        <v/>
      </c>
      <c r="AO299" s="90" t="str">
        <f t="shared" si="286"/>
        <v/>
      </c>
      <c r="AP299" s="90" t="str">
        <f t="shared" si="286"/>
        <v/>
      </c>
      <c r="AQ299" s="90" t="str">
        <f t="shared" si="286"/>
        <v/>
      </c>
      <c r="AR299" s="90" t="str">
        <f t="shared" si="286"/>
        <v/>
      </c>
      <c r="AS299" s="90" t="str">
        <f t="shared" si="286"/>
        <v/>
      </c>
      <c r="AT299" s="90" t="str">
        <f t="shared" si="286"/>
        <v/>
      </c>
      <c r="AU299" s="90" t="str">
        <f t="shared" si="286"/>
        <v/>
      </c>
      <c r="AV299" s="90" t="str">
        <f t="shared" si="286"/>
        <v/>
      </c>
      <c r="AW299" s="91" t="str">
        <f t="shared" si="286"/>
        <v/>
      </c>
      <c r="AY299" s="160"/>
      <c r="AZ299" s="160"/>
      <c r="BA299" s="160"/>
      <c r="BB299" s="160"/>
      <c r="BC299" s="160"/>
      <c r="BD299" s="160"/>
      <c r="BE299" s="160"/>
      <c r="BF299" s="160"/>
      <c r="BG299" s="160"/>
      <c r="BH299" s="160"/>
      <c r="BI299" s="160"/>
      <c r="BJ299" s="160"/>
      <c r="BK299" s="160"/>
      <c r="BL299" s="160"/>
      <c r="BM299" s="160"/>
    </row>
    <row r="300" spans="1:65" s="43" customFormat="1" hidden="1" outlineLevel="1" x14ac:dyDescent="0.2">
      <c r="A300" s="76"/>
      <c r="B300" s="4"/>
      <c r="C300" s="3"/>
      <c r="D300" s="89">
        <f t="shared" si="28"/>
        <v>0</v>
      </c>
      <c r="E300" s="89"/>
      <c r="F300" s="89"/>
      <c r="G300" s="13"/>
      <c r="H300" s="7"/>
      <c r="I300" s="8"/>
      <c r="J300" s="7"/>
      <c r="K300" s="8"/>
      <c r="L300" s="78"/>
      <c r="M300" s="80"/>
      <c r="N300" s="7"/>
      <c r="O300" s="10"/>
      <c r="P300" s="87">
        <f t="shared" si="29"/>
        <v>0</v>
      </c>
      <c r="Q300" s="89">
        <f t="shared" si="30"/>
        <v>0</v>
      </c>
      <c r="R300" s="89">
        <f t="shared" si="31"/>
        <v>0</v>
      </c>
      <c r="S300" s="116" t="str">
        <f t="shared" si="35"/>
        <v>-</v>
      </c>
      <c r="T300" s="90" t="str">
        <f t="shared" si="284"/>
        <v/>
      </c>
      <c r="U300" s="90" t="str">
        <f t="shared" si="284"/>
        <v/>
      </c>
      <c r="V300" s="90" t="str">
        <f t="shared" si="284"/>
        <v/>
      </c>
      <c r="W300" s="90" t="str">
        <f t="shared" si="284"/>
        <v/>
      </c>
      <c r="X300" s="90" t="str">
        <f t="shared" si="284"/>
        <v/>
      </c>
      <c r="Y300" s="90" t="str">
        <f t="shared" si="284"/>
        <v/>
      </c>
      <c r="Z300" s="90" t="str">
        <f t="shared" si="284"/>
        <v/>
      </c>
      <c r="AA300" s="90" t="str">
        <f t="shared" si="284"/>
        <v/>
      </c>
      <c r="AB300" s="90" t="str">
        <f t="shared" si="284"/>
        <v/>
      </c>
      <c r="AC300" s="90" t="str">
        <f t="shared" si="284"/>
        <v/>
      </c>
      <c r="AD300" s="90" t="str">
        <f t="shared" si="285"/>
        <v/>
      </c>
      <c r="AE300" s="90" t="str">
        <f t="shared" si="285"/>
        <v/>
      </c>
      <c r="AF300" s="90" t="str">
        <f t="shared" si="285"/>
        <v/>
      </c>
      <c r="AG300" s="90" t="str">
        <f t="shared" si="285"/>
        <v/>
      </c>
      <c r="AH300" s="91" t="str">
        <f t="shared" si="285"/>
        <v/>
      </c>
      <c r="AI300" s="90" t="str">
        <f t="shared" si="285"/>
        <v/>
      </c>
      <c r="AJ300" s="90" t="str">
        <f t="shared" si="285"/>
        <v/>
      </c>
      <c r="AK300" s="90" t="str">
        <f t="shared" si="285"/>
        <v/>
      </c>
      <c r="AL300" s="90" t="str">
        <f t="shared" si="285"/>
        <v/>
      </c>
      <c r="AM300" s="90" t="str">
        <f t="shared" si="285"/>
        <v/>
      </c>
      <c r="AN300" s="90" t="str">
        <f t="shared" si="286"/>
        <v/>
      </c>
      <c r="AO300" s="90" t="str">
        <f t="shared" si="286"/>
        <v/>
      </c>
      <c r="AP300" s="90" t="str">
        <f t="shared" si="286"/>
        <v/>
      </c>
      <c r="AQ300" s="90" t="str">
        <f t="shared" si="286"/>
        <v/>
      </c>
      <c r="AR300" s="90" t="str">
        <f t="shared" si="286"/>
        <v/>
      </c>
      <c r="AS300" s="90" t="str">
        <f t="shared" si="286"/>
        <v/>
      </c>
      <c r="AT300" s="90" t="str">
        <f t="shared" si="286"/>
        <v/>
      </c>
      <c r="AU300" s="90" t="str">
        <f t="shared" si="286"/>
        <v/>
      </c>
      <c r="AV300" s="90" t="str">
        <f t="shared" si="286"/>
        <v/>
      </c>
      <c r="AW300" s="91" t="str">
        <f t="shared" si="286"/>
        <v/>
      </c>
      <c r="AY300" s="160"/>
      <c r="AZ300" s="160"/>
      <c r="BA300" s="160"/>
      <c r="BB300" s="160"/>
      <c r="BC300" s="160"/>
      <c r="BD300" s="160"/>
      <c r="BE300" s="160"/>
      <c r="BF300" s="160"/>
      <c r="BG300" s="160"/>
      <c r="BH300" s="160"/>
      <c r="BI300" s="160"/>
      <c r="BJ300" s="160"/>
      <c r="BK300" s="160"/>
      <c r="BL300" s="160"/>
      <c r="BM300" s="160"/>
    </row>
    <row r="301" spans="1:65" s="43" customFormat="1" hidden="1" outlineLevel="1" x14ac:dyDescent="0.2">
      <c r="A301" s="76"/>
      <c r="B301" s="4"/>
      <c r="C301" s="3"/>
      <c r="D301" s="89">
        <f t="shared" si="28"/>
        <v>0</v>
      </c>
      <c r="E301" s="89"/>
      <c r="F301" s="89"/>
      <c r="G301" s="13"/>
      <c r="H301" s="7"/>
      <c r="I301" s="8"/>
      <c r="J301" s="7"/>
      <c r="K301" s="8"/>
      <c r="L301" s="78"/>
      <c r="M301" s="80"/>
      <c r="N301" s="7"/>
      <c r="O301" s="10"/>
      <c r="P301" s="87">
        <f t="shared" si="29"/>
        <v>0</v>
      </c>
      <c r="Q301" s="89">
        <f t="shared" si="30"/>
        <v>0</v>
      </c>
      <c r="R301" s="89">
        <f t="shared" si="31"/>
        <v>0</v>
      </c>
      <c r="S301" s="116" t="str">
        <f t="shared" si="35"/>
        <v>-</v>
      </c>
      <c r="T301" s="90" t="str">
        <f t="shared" si="284"/>
        <v/>
      </c>
      <c r="U301" s="90" t="str">
        <f t="shared" si="284"/>
        <v/>
      </c>
      <c r="V301" s="90" t="str">
        <f t="shared" si="284"/>
        <v/>
      </c>
      <c r="W301" s="90" t="str">
        <f t="shared" si="284"/>
        <v/>
      </c>
      <c r="X301" s="90" t="str">
        <f t="shared" si="284"/>
        <v/>
      </c>
      <c r="Y301" s="90" t="str">
        <f t="shared" si="284"/>
        <v/>
      </c>
      <c r="Z301" s="90" t="str">
        <f t="shared" si="284"/>
        <v/>
      </c>
      <c r="AA301" s="90" t="str">
        <f t="shared" si="284"/>
        <v/>
      </c>
      <c r="AB301" s="90" t="str">
        <f t="shared" si="284"/>
        <v/>
      </c>
      <c r="AC301" s="90" t="str">
        <f t="shared" si="284"/>
        <v/>
      </c>
      <c r="AD301" s="90" t="str">
        <f t="shared" si="285"/>
        <v/>
      </c>
      <c r="AE301" s="90" t="str">
        <f t="shared" si="285"/>
        <v/>
      </c>
      <c r="AF301" s="90" t="str">
        <f t="shared" si="285"/>
        <v/>
      </c>
      <c r="AG301" s="90" t="str">
        <f t="shared" si="285"/>
        <v/>
      </c>
      <c r="AH301" s="91" t="str">
        <f t="shared" si="285"/>
        <v/>
      </c>
      <c r="AI301" s="90" t="str">
        <f t="shared" si="285"/>
        <v/>
      </c>
      <c r="AJ301" s="90" t="str">
        <f t="shared" si="285"/>
        <v/>
      </c>
      <c r="AK301" s="90" t="str">
        <f t="shared" si="285"/>
        <v/>
      </c>
      <c r="AL301" s="90" t="str">
        <f t="shared" si="285"/>
        <v/>
      </c>
      <c r="AM301" s="90" t="str">
        <f t="shared" si="285"/>
        <v/>
      </c>
      <c r="AN301" s="90" t="str">
        <f t="shared" si="286"/>
        <v/>
      </c>
      <c r="AO301" s="90" t="str">
        <f t="shared" si="286"/>
        <v/>
      </c>
      <c r="AP301" s="90" t="str">
        <f t="shared" si="286"/>
        <v/>
      </c>
      <c r="AQ301" s="90" t="str">
        <f t="shared" si="286"/>
        <v/>
      </c>
      <c r="AR301" s="90" t="str">
        <f t="shared" si="286"/>
        <v/>
      </c>
      <c r="AS301" s="90" t="str">
        <f t="shared" si="286"/>
        <v/>
      </c>
      <c r="AT301" s="90" t="str">
        <f t="shared" si="286"/>
        <v/>
      </c>
      <c r="AU301" s="90" t="str">
        <f t="shared" si="286"/>
        <v/>
      </c>
      <c r="AV301" s="90" t="str">
        <f t="shared" si="286"/>
        <v/>
      </c>
      <c r="AW301" s="91" t="str">
        <f t="shared" si="286"/>
        <v/>
      </c>
      <c r="AY301" s="160"/>
      <c r="AZ301" s="160"/>
      <c r="BA301" s="160"/>
      <c r="BB301" s="160"/>
      <c r="BC301" s="160"/>
      <c r="BD301" s="160"/>
      <c r="BE301" s="160"/>
      <c r="BF301" s="160"/>
      <c r="BG301" s="160"/>
      <c r="BH301" s="160"/>
      <c r="BI301" s="160"/>
      <c r="BJ301" s="160"/>
      <c r="BK301" s="160"/>
      <c r="BL301" s="160"/>
      <c r="BM301" s="160"/>
    </row>
    <row r="302" spans="1:65" s="43" customFormat="1" hidden="1" outlineLevel="1" x14ac:dyDescent="0.2">
      <c r="A302" s="76"/>
      <c r="B302" s="4"/>
      <c r="C302" s="3"/>
      <c r="D302" s="89">
        <f t="shared" si="28"/>
        <v>0</v>
      </c>
      <c r="E302" s="89"/>
      <c r="F302" s="89"/>
      <c r="G302" s="13"/>
      <c r="H302" s="7"/>
      <c r="I302" s="8"/>
      <c r="J302" s="7"/>
      <c r="K302" s="8"/>
      <c r="L302" s="78"/>
      <c r="M302" s="80"/>
      <c r="N302" s="7"/>
      <c r="O302" s="10"/>
      <c r="P302" s="87">
        <f t="shared" si="29"/>
        <v>0</v>
      </c>
      <c r="Q302" s="89">
        <f t="shared" si="30"/>
        <v>0</v>
      </c>
      <c r="R302" s="89">
        <f t="shared" si="31"/>
        <v>0</v>
      </c>
      <c r="S302" s="116" t="str">
        <f t="shared" si="35"/>
        <v>-</v>
      </c>
      <c r="T302" s="90" t="str">
        <f t="shared" si="284"/>
        <v/>
      </c>
      <c r="U302" s="90" t="str">
        <f t="shared" si="284"/>
        <v/>
      </c>
      <c r="V302" s="90" t="str">
        <f t="shared" si="284"/>
        <v/>
      </c>
      <c r="W302" s="90" t="str">
        <f t="shared" si="284"/>
        <v/>
      </c>
      <c r="X302" s="90" t="str">
        <f t="shared" si="284"/>
        <v/>
      </c>
      <c r="Y302" s="90" t="str">
        <f t="shared" si="284"/>
        <v/>
      </c>
      <c r="Z302" s="90" t="str">
        <f t="shared" si="284"/>
        <v/>
      </c>
      <c r="AA302" s="90" t="str">
        <f t="shared" si="284"/>
        <v/>
      </c>
      <c r="AB302" s="90" t="str">
        <f t="shared" si="284"/>
        <v/>
      </c>
      <c r="AC302" s="90" t="str">
        <f t="shared" si="284"/>
        <v/>
      </c>
      <c r="AD302" s="90" t="str">
        <f t="shared" si="285"/>
        <v/>
      </c>
      <c r="AE302" s="90" t="str">
        <f t="shared" si="285"/>
        <v/>
      </c>
      <c r="AF302" s="90" t="str">
        <f t="shared" si="285"/>
        <v/>
      </c>
      <c r="AG302" s="90" t="str">
        <f t="shared" si="285"/>
        <v/>
      </c>
      <c r="AH302" s="91" t="str">
        <f t="shared" si="285"/>
        <v/>
      </c>
      <c r="AI302" s="90" t="str">
        <f t="shared" si="285"/>
        <v/>
      </c>
      <c r="AJ302" s="90" t="str">
        <f t="shared" si="285"/>
        <v/>
      </c>
      <c r="AK302" s="90" t="str">
        <f t="shared" si="285"/>
        <v/>
      </c>
      <c r="AL302" s="90" t="str">
        <f t="shared" si="285"/>
        <v/>
      </c>
      <c r="AM302" s="90" t="str">
        <f t="shared" si="285"/>
        <v/>
      </c>
      <c r="AN302" s="90" t="str">
        <f t="shared" si="286"/>
        <v/>
      </c>
      <c r="AO302" s="90" t="str">
        <f t="shared" si="286"/>
        <v/>
      </c>
      <c r="AP302" s="90" t="str">
        <f t="shared" si="286"/>
        <v/>
      </c>
      <c r="AQ302" s="90" t="str">
        <f t="shared" si="286"/>
        <v/>
      </c>
      <c r="AR302" s="90" t="str">
        <f t="shared" si="286"/>
        <v/>
      </c>
      <c r="AS302" s="90" t="str">
        <f t="shared" si="286"/>
        <v/>
      </c>
      <c r="AT302" s="90" t="str">
        <f t="shared" si="286"/>
        <v/>
      </c>
      <c r="AU302" s="90" t="str">
        <f t="shared" si="286"/>
        <v/>
      </c>
      <c r="AV302" s="90" t="str">
        <f t="shared" si="286"/>
        <v/>
      </c>
      <c r="AW302" s="91" t="str">
        <f t="shared" si="286"/>
        <v/>
      </c>
      <c r="AY302" s="160"/>
      <c r="AZ302" s="160"/>
      <c r="BA302" s="160"/>
      <c r="BB302" s="160"/>
      <c r="BC302" s="160"/>
      <c r="BD302" s="160"/>
      <c r="BE302" s="160"/>
      <c r="BF302" s="160"/>
      <c r="BG302" s="160"/>
      <c r="BH302" s="160"/>
      <c r="BI302" s="160"/>
      <c r="BJ302" s="160"/>
      <c r="BK302" s="160"/>
      <c r="BL302" s="160"/>
      <c r="BM302" s="160"/>
    </row>
    <row r="303" spans="1:65" s="43" customFormat="1" hidden="1" outlineLevel="1" x14ac:dyDescent="0.2">
      <c r="A303" s="76"/>
      <c r="B303" s="4"/>
      <c r="C303" s="3"/>
      <c r="D303" s="89">
        <f t="shared" si="28"/>
        <v>0</v>
      </c>
      <c r="E303" s="89"/>
      <c r="F303" s="89"/>
      <c r="G303" s="13"/>
      <c r="H303" s="7"/>
      <c r="I303" s="8"/>
      <c r="J303" s="7"/>
      <c r="K303" s="8"/>
      <c r="L303" s="78"/>
      <c r="M303" s="80"/>
      <c r="N303" s="7"/>
      <c r="O303" s="10"/>
      <c r="P303" s="87">
        <f t="shared" si="29"/>
        <v>0</v>
      </c>
      <c r="Q303" s="89">
        <f t="shared" si="30"/>
        <v>0</v>
      </c>
      <c r="R303" s="89">
        <f t="shared" si="31"/>
        <v>0</v>
      </c>
      <c r="S303" s="116" t="str">
        <f t="shared" si="35"/>
        <v>-</v>
      </c>
      <c r="T303" s="90" t="str">
        <f t="shared" si="284"/>
        <v/>
      </c>
      <c r="U303" s="90" t="str">
        <f t="shared" si="284"/>
        <v/>
      </c>
      <c r="V303" s="90" t="str">
        <f t="shared" si="284"/>
        <v/>
      </c>
      <c r="W303" s="90" t="str">
        <f t="shared" si="284"/>
        <v/>
      </c>
      <c r="X303" s="90" t="str">
        <f t="shared" si="284"/>
        <v/>
      </c>
      <c r="Y303" s="90" t="str">
        <f t="shared" si="284"/>
        <v/>
      </c>
      <c r="Z303" s="90" t="str">
        <f t="shared" si="284"/>
        <v/>
      </c>
      <c r="AA303" s="90" t="str">
        <f t="shared" si="284"/>
        <v/>
      </c>
      <c r="AB303" s="90" t="str">
        <f t="shared" si="284"/>
        <v/>
      </c>
      <c r="AC303" s="90" t="str">
        <f t="shared" si="284"/>
        <v/>
      </c>
      <c r="AD303" s="90" t="str">
        <f t="shared" si="285"/>
        <v/>
      </c>
      <c r="AE303" s="90" t="str">
        <f t="shared" si="285"/>
        <v/>
      </c>
      <c r="AF303" s="90" t="str">
        <f t="shared" si="285"/>
        <v/>
      </c>
      <c r="AG303" s="90" t="str">
        <f t="shared" si="285"/>
        <v/>
      </c>
      <c r="AH303" s="91" t="str">
        <f t="shared" si="285"/>
        <v/>
      </c>
      <c r="AI303" s="90" t="str">
        <f t="shared" si="285"/>
        <v/>
      </c>
      <c r="AJ303" s="90" t="str">
        <f t="shared" si="285"/>
        <v/>
      </c>
      <c r="AK303" s="90" t="str">
        <f t="shared" si="285"/>
        <v/>
      </c>
      <c r="AL303" s="90" t="str">
        <f t="shared" si="285"/>
        <v/>
      </c>
      <c r="AM303" s="90" t="str">
        <f t="shared" si="285"/>
        <v/>
      </c>
      <c r="AN303" s="90" t="str">
        <f t="shared" si="286"/>
        <v/>
      </c>
      <c r="AO303" s="90" t="str">
        <f t="shared" si="286"/>
        <v/>
      </c>
      <c r="AP303" s="90" t="str">
        <f t="shared" si="286"/>
        <v/>
      </c>
      <c r="AQ303" s="90" t="str">
        <f t="shared" si="286"/>
        <v/>
      </c>
      <c r="AR303" s="90" t="str">
        <f t="shared" si="286"/>
        <v/>
      </c>
      <c r="AS303" s="90" t="str">
        <f t="shared" si="286"/>
        <v/>
      </c>
      <c r="AT303" s="90" t="str">
        <f t="shared" si="286"/>
        <v/>
      </c>
      <c r="AU303" s="90" t="str">
        <f t="shared" si="286"/>
        <v/>
      </c>
      <c r="AV303" s="90" t="str">
        <f t="shared" si="286"/>
        <v/>
      </c>
      <c r="AW303" s="91" t="str">
        <f t="shared" si="286"/>
        <v/>
      </c>
      <c r="AY303" s="160"/>
      <c r="AZ303" s="160"/>
      <c r="BA303" s="160"/>
      <c r="BB303" s="160"/>
      <c r="BC303" s="160"/>
      <c r="BD303" s="160"/>
      <c r="BE303" s="160"/>
      <c r="BF303" s="160"/>
      <c r="BG303" s="160"/>
      <c r="BH303" s="160"/>
      <c r="BI303" s="160"/>
      <c r="BJ303" s="160"/>
      <c r="BK303" s="160"/>
      <c r="BL303" s="160"/>
      <c r="BM303" s="160"/>
    </row>
    <row r="304" spans="1:65" s="43" customFormat="1" hidden="1" outlineLevel="1" x14ac:dyDescent="0.2">
      <c r="A304" s="76"/>
      <c r="B304" s="4"/>
      <c r="C304" s="3"/>
      <c r="D304" s="89">
        <f t="shared" ref="D304" si="287">(G304)+(I304-H304)+(K304-J304)+(M304-L304)+(O304-N304)</f>
        <v>0</v>
      </c>
      <c r="E304" s="89"/>
      <c r="F304" s="89"/>
      <c r="G304" s="13"/>
      <c r="H304" s="7"/>
      <c r="I304" s="8"/>
      <c r="J304" s="7"/>
      <c r="K304" s="8"/>
      <c r="L304" s="78"/>
      <c r="M304" s="80"/>
      <c r="N304" s="7"/>
      <c r="O304" s="10"/>
      <c r="P304" s="87">
        <f t="shared" ref="P304" si="288">H304+I304</f>
        <v>0</v>
      </c>
      <c r="Q304" s="89">
        <f t="shared" ref="Q304" si="289">K304+J304</f>
        <v>0</v>
      </c>
      <c r="R304" s="89">
        <f t="shared" ref="R304" si="290">M304+L304</f>
        <v>0</v>
      </c>
      <c r="S304" s="116" t="str">
        <f t="shared" si="35"/>
        <v>-</v>
      </c>
      <c r="T304" s="90" t="str">
        <f t="shared" si="284"/>
        <v/>
      </c>
      <c r="U304" s="90" t="str">
        <f t="shared" si="284"/>
        <v/>
      </c>
      <c r="V304" s="90" t="str">
        <f t="shared" si="284"/>
        <v/>
      </c>
      <c r="W304" s="90" t="str">
        <f t="shared" si="284"/>
        <v/>
      </c>
      <c r="X304" s="90" t="str">
        <f t="shared" si="284"/>
        <v/>
      </c>
      <c r="Y304" s="90" t="str">
        <f t="shared" si="284"/>
        <v/>
      </c>
      <c r="Z304" s="90" t="str">
        <f t="shared" si="284"/>
        <v/>
      </c>
      <c r="AA304" s="90" t="str">
        <f t="shared" si="284"/>
        <v/>
      </c>
      <c r="AB304" s="90" t="str">
        <f t="shared" si="284"/>
        <v/>
      </c>
      <c r="AC304" s="90" t="str">
        <f t="shared" si="284"/>
        <v/>
      </c>
      <c r="AD304" s="90" t="str">
        <f t="shared" si="285"/>
        <v/>
      </c>
      <c r="AE304" s="90" t="str">
        <f t="shared" si="285"/>
        <v/>
      </c>
      <c r="AF304" s="90" t="str">
        <f t="shared" si="285"/>
        <v/>
      </c>
      <c r="AG304" s="90" t="str">
        <f t="shared" si="285"/>
        <v/>
      </c>
      <c r="AH304" s="91" t="str">
        <f t="shared" si="285"/>
        <v/>
      </c>
      <c r="AI304" s="90" t="str">
        <f t="shared" si="285"/>
        <v/>
      </c>
      <c r="AJ304" s="90" t="str">
        <f t="shared" si="285"/>
        <v/>
      </c>
      <c r="AK304" s="90" t="str">
        <f t="shared" si="285"/>
        <v/>
      </c>
      <c r="AL304" s="90" t="str">
        <f t="shared" si="285"/>
        <v/>
      </c>
      <c r="AM304" s="90" t="str">
        <f t="shared" si="285"/>
        <v/>
      </c>
      <c r="AN304" s="90" t="str">
        <f t="shared" si="286"/>
        <v/>
      </c>
      <c r="AO304" s="90" t="str">
        <f t="shared" si="286"/>
        <v/>
      </c>
      <c r="AP304" s="90" t="str">
        <f t="shared" si="286"/>
        <v/>
      </c>
      <c r="AQ304" s="90" t="str">
        <f t="shared" si="286"/>
        <v/>
      </c>
      <c r="AR304" s="90" t="str">
        <f t="shared" si="286"/>
        <v/>
      </c>
      <c r="AS304" s="90" t="str">
        <f t="shared" si="286"/>
        <v/>
      </c>
      <c r="AT304" s="90" t="str">
        <f t="shared" si="286"/>
        <v/>
      </c>
      <c r="AU304" s="90" t="str">
        <f t="shared" si="286"/>
        <v/>
      </c>
      <c r="AV304" s="90" t="str">
        <f t="shared" si="286"/>
        <v/>
      </c>
      <c r="AW304" s="91" t="str">
        <f t="shared" si="286"/>
        <v/>
      </c>
      <c r="AY304" s="160"/>
      <c r="AZ304" s="160"/>
      <c r="BA304" s="160"/>
      <c r="BB304" s="160"/>
      <c r="BC304" s="160"/>
      <c r="BD304" s="160"/>
      <c r="BE304" s="160"/>
      <c r="BF304" s="160"/>
      <c r="BG304" s="160"/>
      <c r="BH304" s="160"/>
      <c r="BI304" s="160"/>
      <c r="BJ304" s="160"/>
      <c r="BK304" s="160"/>
      <c r="BL304" s="160"/>
      <c r="BM304" s="160"/>
    </row>
    <row r="305" spans="1:65" s="43" customFormat="1" ht="14.25" collapsed="1" thickBot="1" x14ac:dyDescent="0.25">
      <c r="A305" s="103"/>
      <c r="B305" s="104"/>
      <c r="C305" s="103"/>
      <c r="D305" s="102">
        <f>(G305)+(I305-H305)+(K305-J305)+(M305-L305)+(O305-N305)</f>
        <v>0</v>
      </c>
      <c r="E305" s="102"/>
      <c r="F305" s="102"/>
      <c r="G305" s="102"/>
      <c r="H305" s="102"/>
      <c r="I305" s="102"/>
      <c r="J305" s="102"/>
      <c r="K305" s="102"/>
      <c r="L305" s="102"/>
      <c r="M305" s="102"/>
      <c r="N305" s="102"/>
      <c r="O305" s="105"/>
      <c r="P305" s="106">
        <f>H305+I305</f>
        <v>0</v>
      </c>
      <c r="Q305" s="107">
        <f>K305+J305</f>
        <v>0</v>
      </c>
      <c r="R305" s="107">
        <f>M305+L305</f>
        <v>0</v>
      </c>
      <c r="S305" s="107" t="str">
        <f t="shared" si="35"/>
        <v>-</v>
      </c>
      <c r="T305" s="108" t="str">
        <f t="shared" si="284"/>
        <v/>
      </c>
      <c r="U305" s="108" t="str">
        <f t="shared" si="284"/>
        <v/>
      </c>
      <c r="V305" s="108" t="str">
        <f t="shared" si="284"/>
        <v/>
      </c>
      <c r="W305" s="108" t="str">
        <f t="shared" si="284"/>
        <v/>
      </c>
      <c r="X305" s="108" t="str">
        <f t="shared" si="284"/>
        <v/>
      </c>
      <c r="Y305" s="108" t="str">
        <f t="shared" si="284"/>
        <v/>
      </c>
      <c r="Z305" s="108" t="str">
        <f t="shared" si="284"/>
        <v/>
      </c>
      <c r="AA305" s="108" t="str">
        <f t="shared" si="284"/>
        <v/>
      </c>
      <c r="AB305" s="108" t="str">
        <f t="shared" si="284"/>
        <v/>
      </c>
      <c r="AC305" s="108" t="str">
        <f t="shared" si="284"/>
        <v/>
      </c>
      <c r="AD305" s="108" t="str">
        <f t="shared" si="285"/>
        <v/>
      </c>
      <c r="AE305" s="108" t="str">
        <f t="shared" si="285"/>
        <v/>
      </c>
      <c r="AF305" s="108" t="str">
        <f t="shared" si="285"/>
        <v/>
      </c>
      <c r="AG305" s="108" t="str">
        <f t="shared" si="285"/>
        <v/>
      </c>
      <c r="AH305" s="109" t="str">
        <f t="shared" si="285"/>
        <v/>
      </c>
      <c r="AI305" s="108" t="str">
        <f t="shared" si="285"/>
        <v/>
      </c>
      <c r="AJ305" s="108" t="str">
        <f t="shared" si="285"/>
        <v/>
      </c>
      <c r="AK305" s="108" t="str">
        <f t="shared" si="285"/>
        <v/>
      </c>
      <c r="AL305" s="108" t="str">
        <f t="shared" si="285"/>
        <v/>
      </c>
      <c r="AM305" s="108" t="str">
        <f t="shared" si="285"/>
        <v/>
      </c>
      <c r="AN305" s="108" t="str">
        <f t="shared" si="286"/>
        <v/>
      </c>
      <c r="AO305" s="108" t="str">
        <f t="shared" si="286"/>
        <v/>
      </c>
      <c r="AP305" s="108" t="str">
        <f t="shared" si="286"/>
        <v/>
      </c>
      <c r="AQ305" s="108" t="str">
        <f t="shared" si="286"/>
        <v/>
      </c>
      <c r="AR305" s="108" t="str">
        <f t="shared" si="286"/>
        <v/>
      </c>
      <c r="AS305" s="108" t="str">
        <f t="shared" si="286"/>
        <v/>
      </c>
      <c r="AT305" s="108" t="str">
        <f t="shared" si="286"/>
        <v/>
      </c>
      <c r="AU305" s="108" t="str">
        <f t="shared" si="286"/>
        <v/>
      </c>
      <c r="AV305" s="108" t="str">
        <f t="shared" si="286"/>
        <v/>
      </c>
      <c r="AW305" s="108" t="str">
        <f t="shared" si="286"/>
        <v/>
      </c>
      <c r="AY305" s="160"/>
      <c r="AZ305" s="160"/>
      <c r="BA305" s="160"/>
      <c r="BB305" s="160"/>
      <c r="BD305" s="160"/>
      <c r="BE305" s="160"/>
      <c r="BF305" s="160"/>
      <c r="BG305" s="160"/>
      <c r="BH305" s="160"/>
      <c r="BI305" s="160"/>
      <c r="BJ305" s="160"/>
      <c r="BK305" s="160"/>
      <c r="BL305" s="160"/>
      <c r="BM305" s="160"/>
    </row>
    <row r="306" spans="1:65" s="50" customFormat="1" ht="18" customHeight="1" thickBot="1" x14ac:dyDescent="0.25">
      <c r="A306" s="44"/>
      <c r="B306" s="45" t="s">
        <v>1</v>
      </c>
      <c r="C306" s="46"/>
      <c r="D306" s="15">
        <f>SUBTOTAL(109,Tabulka1[Celková hodnota změn])</f>
        <v>0</v>
      </c>
      <c r="E306" s="15">
        <f>SUBTOTAL(109,Tabulka1[z toho vlastní prostředky])</f>
        <v>0</v>
      </c>
      <c r="F306" s="15">
        <f>SUBTOTAL(109,Tabulka1[z toho cizí prostředky
(SMVS, EU apod.)])</f>
        <v>0</v>
      </c>
      <c r="G306" s="48">
        <f>SUBTOTAL(109,Tabulka1[Hodnota změny
(opční právo)
+])</f>
        <v>0</v>
      </c>
      <c r="H306" s="47">
        <f>SUBTOTAL(109,Tabulka1[Hodnota změny
(§222 odst. 4 ZZVZ)
-])</f>
        <v>0</v>
      </c>
      <c r="I306" s="49">
        <f>SUBTOTAL(109,Tabulka1[Hodnota změny
(§222 odst. 4 ZZVZ)
+])</f>
        <v>0</v>
      </c>
      <c r="J306" s="47">
        <f>SUBTOTAL(109,Tabulka1[Hodnota změny
(§222 odst. 5 ZZVZ)
-])</f>
        <v>0</v>
      </c>
      <c r="K306" s="49">
        <f>SUBTOTAL(109,Tabulka1[Hodnota změny
(§222 odst. 5 ZZVZ)
+])</f>
        <v>0</v>
      </c>
      <c r="L306" s="47">
        <f>SUBTOTAL(109,Tabulka1[Hodnota změny
(§222 odst. 6 ZZVZ)
-])</f>
        <v>0</v>
      </c>
      <c r="M306" s="49">
        <f>SUBTOTAL(109,Tabulka1[Hodnota změny
(§222 odst. 6 ZZVZ)
+])</f>
        <v>0</v>
      </c>
      <c r="N306" s="47">
        <f>SUBTOTAL(109,Tabulka1[Hodnota změny
(§222 odst. 7 ZZVZ)
-])</f>
        <v>0</v>
      </c>
      <c r="O306" s="49">
        <f>SUBTOTAL(109,Tabulka1[Hodnota změny
(§222 odst. 7 ZZVZ) 
+])</f>
        <v>0</v>
      </c>
      <c r="P306" s="93">
        <f>SUBTOTAL(109,Tabulka1[Hodnota změny ve vztahu k § 222 odst. 4 ZZVZ])</f>
        <v>0</v>
      </c>
      <c r="Q306" s="94">
        <f>SUBTOTAL(109,Tabulka1[Hodnota změny ve vztahu k §222 odst. 5 ZZVZ])</f>
        <v>0</v>
      </c>
      <c r="R306" s="94">
        <f>SUBTOTAL(109,Tabulka1[Hodnota změny ve vztahu k §222 odst. 6 ZZVZ
])</f>
        <v>0</v>
      </c>
      <c r="S306" s="94">
        <f>IF($D$5=0,0,(VALUE(IF(($M$306+$K$306)-($L$306+$J$306)&lt;=0,"0",($M$306-$L$306)+($K$306-$J$306)))))</f>
        <v>0</v>
      </c>
      <c r="T306" s="94">
        <f>SUBTOTAL(109,Tabulka1[Dodatek č. 1])</f>
        <v>0</v>
      </c>
      <c r="U306" s="94">
        <f>SUBTOTAL(109,Tabulka1[Dodatek č. 2])</f>
        <v>0</v>
      </c>
      <c r="V306" s="94">
        <f>SUBTOTAL(109,Tabulka1[Dodatek č. 3])</f>
        <v>0</v>
      </c>
      <c r="W306" s="94">
        <f>SUBTOTAL(109,Tabulka1[Dodatek č. 4])</f>
        <v>0</v>
      </c>
      <c r="X306" s="94">
        <f>SUBTOTAL(109,Tabulka1[Dodatek č. 5])</f>
        <v>0</v>
      </c>
      <c r="Y306" s="94">
        <f>SUBTOTAL(109,Tabulka1[Dodatek č. 6])</f>
        <v>0</v>
      </c>
      <c r="Z306" s="94">
        <f>SUBTOTAL(109,Tabulka1[Dodatek č. 7])</f>
        <v>0</v>
      </c>
      <c r="AA306" s="94">
        <f>SUBTOTAL(109,Tabulka1[Dodatek č. 8])</f>
        <v>0</v>
      </c>
      <c r="AB306" s="95">
        <f>SUBTOTAL(109,Tabulka1[Dodatek č. 9])</f>
        <v>0</v>
      </c>
      <c r="AC306" s="95">
        <f>SUBTOTAL(109,Tabulka1[Dodatek č. 10])</f>
        <v>0</v>
      </c>
      <c r="AD306" s="95">
        <f>SUBTOTAL(109,Tabulka1[Dodatek č. 11])</f>
        <v>0</v>
      </c>
      <c r="AE306" s="95">
        <f>SUBTOTAL(109,Tabulka1[Dodatek č. 12])</f>
        <v>0</v>
      </c>
      <c r="AF306" s="95">
        <f>SUBTOTAL(109,Tabulka1[Dodatek č. 13])</f>
        <v>0</v>
      </c>
      <c r="AG306" s="95">
        <f>SUBTOTAL(109,Tabulka1[Dodatek č. 14])</f>
        <v>0</v>
      </c>
      <c r="AH306" s="96">
        <f>SUBTOTAL(109,Tabulka1[Dodatek č. 15])</f>
        <v>0</v>
      </c>
      <c r="AI306" s="95">
        <f>SUBTOTAL(109,Tabulka1[Dodatek č. 16])</f>
        <v>0</v>
      </c>
      <c r="AJ306" s="95">
        <f>SUBTOTAL(109,Tabulka1[Dodatek č. 17])</f>
        <v>0</v>
      </c>
      <c r="AK306" s="95">
        <f>SUBTOTAL(109,Tabulka1[Dodatek č. 18])</f>
        <v>0</v>
      </c>
      <c r="AL306" s="95">
        <f>SUBTOTAL(109,Tabulka1[Dodatek č. 19])</f>
        <v>0</v>
      </c>
      <c r="AM306" s="95">
        <f>SUBTOTAL(109,Tabulka1[Dodatek č. 20])</f>
        <v>0</v>
      </c>
      <c r="AN306" s="95">
        <f>SUBTOTAL(109,Tabulka1[Dodatek č. 21])</f>
        <v>0</v>
      </c>
      <c r="AO306" s="95">
        <f>SUBTOTAL(109,Tabulka1[Dodatek č. 22])</f>
        <v>0</v>
      </c>
      <c r="AP306" s="95">
        <f>SUBTOTAL(109,Tabulka1[Dodatek č. 23])</f>
        <v>0</v>
      </c>
      <c r="AQ306" s="95">
        <f>SUBTOTAL(109,Tabulka1[Dodatek č. 24])</f>
        <v>0</v>
      </c>
      <c r="AR306" s="95">
        <f>SUBTOTAL(109,Tabulka1[Dodatek č. 25])</f>
        <v>0</v>
      </c>
      <c r="AS306" s="95">
        <f>SUBTOTAL(109,Tabulka1[Dodatek č. 26])</f>
        <v>0</v>
      </c>
      <c r="AT306" s="95">
        <f>SUBTOTAL(109,Tabulka1[Dodatek č. 27])</f>
        <v>0</v>
      </c>
      <c r="AU306" s="95">
        <f>SUBTOTAL(109,Tabulka1[Dodatek č. 28])</f>
        <v>0</v>
      </c>
      <c r="AV306" s="95">
        <f>SUBTOTAL(109,Tabulka1[Dodatek č. 29])</f>
        <v>0</v>
      </c>
      <c r="AW306" s="95">
        <f>SUBTOTAL(109,Tabulka1[Dodatek č. 30])</f>
        <v>0</v>
      </c>
      <c r="AY306" s="161"/>
      <c r="AZ306" s="161"/>
      <c r="BA306" s="161"/>
      <c r="BB306" s="161"/>
      <c r="BD306" s="161"/>
      <c r="BE306" s="161"/>
      <c r="BF306" s="161"/>
      <c r="BG306" s="161"/>
      <c r="BH306" s="161"/>
      <c r="BI306" s="161"/>
      <c r="BJ306" s="161"/>
      <c r="BK306" s="161"/>
      <c r="BL306" s="161"/>
      <c r="BM306" s="161"/>
    </row>
    <row r="307" spans="1:65" s="54" customFormat="1" ht="39.75" customHeight="1" thickBot="1" x14ac:dyDescent="0.25">
      <c r="A307" s="51"/>
      <c r="B307" s="52" t="s">
        <v>11</v>
      </c>
      <c r="C307" s="53"/>
      <c r="D307" s="14">
        <f>IF($D$5=0,0,$D$306/$D$5)</f>
        <v>0</v>
      </c>
      <c r="E307" s="148"/>
      <c r="F307" s="148"/>
      <c r="G307" s="82"/>
      <c r="H307" s="83"/>
      <c r="I307" s="321"/>
      <c r="J307" s="321"/>
      <c r="K307" s="321"/>
      <c r="L307" s="321"/>
      <c r="M307" s="321"/>
      <c r="N307" s="321"/>
      <c r="O307" s="322"/>
      <c r="P307" s="113" t="str">
        <f>IF(OR($D$5=0,$D$4=0),Podklady!$A$14,IF(AND($D$4=Podklady!$A$8,($D$5+hranice_limitu)&lt;=hranice_pro_VZMR),"-",IF($D$4=Podklady!$A$8,SUM(Podklady!E32:E61)/hranice_limitu,hodnota_změn_odst._4_abs/$D$5)))</f>
        <v>zadejte data</v>
      </c>
      <c r="Q307" s="16" t="str">
        <f>IF(OR($D$5=0,$D$4=0),Podklady!$A$14,IF(AND($D$4=Podklady!$A$8,($D$5+hranice_limitu)&lt;=hranice_pro_VZMR),"-",IF($D$4=Podklady!$A$8,SUM(Podklady!F32:F61)/hranice_limitu,hodnota_změn_odst._5_abs/$D$5)))</f>
        <v>zadejte data</v>
      </c>
      <c r="R307" s="16" t="str">
        <f>IF(OR($D$5=0,$D$4=0),Podklady!$A$14,IF(AND($D$4=Podklady!$A$8,($D$5+hranice_limitu)&lt;=hranice_pro_VZMR),"-",IF($D$4=Podklady!$A$8,SUM(Podklady!G32:G61)/hranice_limitu,hodnota_změn_odst._6_abs/$D$5)))</f>
        <v>zadejte data</v>
      </c>
      <c r="S307" s="110"/>
      <c r="T307" s="119">
        <v>1</v>
      </c>
      <c r="U307" s="119">
        <v>2</v>
      </c>
      <c r="V307" s="119">
        <v>3</v>
      </c>
      <c r="W307" s="119">
        <v>4</v>
      </c>
      <c r="X307" s="119">
        <v>5</v>
      </c>
      <c r="Y307" s="119">
        <v>6</v>
      </c>
      <c r="Z307" s="119">
        <v>7</v>
      </c>
      <c r="AA307" s="119">
        <v>8</v>
      </c>
      <c r="AB307" s="119">
        <v>9</v>
      </c>
      <c r="AC307" s="119">
        <v>10</v>
      </c>
      <c r="AD307" s="119">
        <v>11</v>
      </c>
      <c r="AE307" s="119">
        <v>12</v>
      </c>
      <c r="AF307" s="119">
        <v>13</v>
      </c>
      <c r="AG307" s="119">
        <v>14</v>
      </c>
      <c r="AH307" s="119">
        <v>15</v>
      </c>
      <c r="AI307" s="119">
        <v>16</v>
      </c>
      <c r="AJ307" s="119">
        <v>17</v>
      </c>
      <c r="AK307" s="119">
        <v>18</v>
      </c>
      <c r="AL307" s="119">
        <v>19</v>
      </c>
      <c r="AM307" s="119">
        <v>20</v>
      </c>
      <c r="AN307" s="119">
        <v>21</v>
      </c>
      <c r="AO307" s="119">
        <v>22</v>
      </c>
      <c r="AP307" s="119">
        <v>23</v>
      </c>
      <c r="AQ307" s="119">
        <v>24</v>
      </c>
      <c r="AR307" s="119">
        <v>25</v>
      </c>
      <c r="AS307" s="119">
        <v>26</v>
      </c>
      <c r="AT307" s="119">
        <v>27</v>
      </c>
      <c r="AU307" s="119">
        <v>28</v>
      </c>
      <c r="AV307" s="119">
        <v>29</v>
      </c>
      <c r="AW307" s="119">
        <v>30</v>
      </c>
      <c r="AY307" s="153"/>
      <c r="AZ307" s="153"/>
      <c r="BA307" s="153"/>
      <c r="BB307" s="153"/>
      <c r="BD307" s="153"/>
      <c r="BE307" s="153"/>
      <c r="BF307" s="153"/>
      <c r="BG307" s="153"/>
      <c r="BH307" s="153"/>
      <c r="BI307" s="153"/>
      <c r="BJ307" s="153"/>
      <c r="BK307" s="153"/>
      <c r="BL307" s="153"/>
      <c r="BM307" s="153"/>
    </row>
    <row r="308" spans="1:65" s="54" customFormat="1" x14ac:dyDescent="0.25">
      <c r="A308" s="55"/>
      <c r="C308" s="57"/>
      <c r="D308" s="58"/>
      <c r="E308" s="58"/>
      <c r="F308" s="58"/>
      <c r="G308" s="59"/>
      <c r="H308" s="60"/>
      <c r="I308" s="61"/>
      <c r="J308" s="60"/>
      <c r="K308" s="61"/>
      <c r="L308" s="60"/>
      <c r="M308" s="61"/>
      <c r="N308" s="60"/>
      <c r="O308" s="61"/>
      <c r="S308" s="1"/>
      <c r="T308" s="62"/>
      <c r="U308" s="62"/>
      <c r="V308" s="62"/>
      <c r="W308" s="62"/>
      <c r="X308" s="62"/>
      <c r="Y308" s="152"/>
      <c r="Z308" s="152"/>
      <c r="AA308" s="152"/>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Y308" s="153"/>
      <c r="AZ308" s="153"/>
      <c r="BA308" s="153"/>
      <c r="BB308" s="153"/>
      <c r="BD308" s="153"/>
      <c r="BE308" s="153"/>
      <c r="BF308" s="153"/>
      <c r="BG308" s="153"/>
      <c r="BH308" s="153"/>
      <c r="BI308" s="153"/>
      <c r="BJ308" s="153"/>
      <c r="BK308" s="153"/>
      <c r="BL308" s="153"/>
      <c r="BM308" s="153"/>
    </row>
    <row r="309" spans="1:65" s="54" customFormat="1" ht="13.5" customHeight="1" x14ac:dyDescent="0.2">
      <c r="A309" s="55"/>
      <c r="B309" s="141" t="s">
        <v>124</v>
      </c>
      <c r="C309" s="360" t="s">
        <v>131</v>
      </c>
      <c r="D309" s="360"/>
      <c r="E309" s="360"/>
      <c r="F309" s="360"/>
      <c r="G309" s="360"/>
      <c r="H309" s="360"/>
      <c r="I309" s="360"/>
      <c r="J309" s="360"/>
      <c r="K309" s="360"/>
      <c r="S309" s="1"/>
      <c r="T309" s="62"/>
      <c r="U309" s="62"/>
      <c r="V309" s="62"/>
      <c r="W309" s="62"/>
      <c r="X309" s="62"/>
      <c r="Y309" s="152"/>
      <c r="Z309" s="152"/>
      <c r="AA309" s="152"/>
      <c r="AB309" s="153"/>
      <c r="AC309" s="153"/>
      <c r="AD309" s="153"/>
      <c r="AE309" s="153"/>
      <c r="AF309" s="153"/>
      <c r="AG309" s="153"/>
      <c r="AH309" s="153"/>
      <c r="AI309" s="153"/>
      <c r="AJ309" s="153"/>
      <c r="AK309" s="153"/>
      <c r="AL309" s="153"/>
      <c r="AM309" s="153"/>
      <c r="AN309" s="153"/>
      <c r="AO309" s="153"/>
      <c r="AP309" s="153"/>
      <c r="AQ309" s="153"/>
      <c r="AR309" s="153"/>
      <c r="AS309" s="153"/>
      <c r="AT309" s="153"/>
      <c r="AU309" s="153"/>
      <c r="AV309" s="153"/>
      <c r="AY309" s="153"/>
      <c r="AZ309" s="153"/>
      <c r="BA309" s="153"/>
      <c r="BB309" s="153"/>
      <c r="BD309" s="153"/>
      <c r="BE309" s="153"/>
      <c r="BF309" s="153"/>
      <c r="BG309" s="153"/>
      <c r="BH309" s="153"/>
      <c r="BI309" s="153"/>
      <c r="BJ309" s="153"/>
      <c r="BK309" s="153"/>
      <c r="BL309" s="153"/>
      <c r="BM309" s="153"/>
    </row>
    <row r="310" spans="1:65" s="54" customFormat="1" x14ac:dyDescent="0.25">
      <c r="A310" s="55"/>
      <c r="B310" s="56"/>
      <c r="C310" s="57"/>
      <c r="D310" s="58"/>
      <c r="E310" s="58"/>
      <c r="F310" s="58"/>
      <c r="G310" s="59"/>
      <c r="H310" s="1" t="b">
        <f>IF(OR($N$3="dodávky",$N$3="služby"),$H$314&lt;0.1,$H$314&lt;0.15)</f>
        <v>0</v>
      </c>
      <c r="I310" s="61"/>
      <c r="J310" s="60"/>
      <c r="K310" s="61"/>
      <c r="L310" s="60"/>
      <c r="M310" s="61"/>
      <c r="N310" s="60"/>
      <c r="O310" s="61"/>
      <c r="S310" s="1"/>
      <c r="T310" s="62"/>
      <c r="U310" s="62"/>
      <c r="V310" s="62"/>
      <c r="W310" s="62"/>
      <c r="X310" s="62"/>
      <c r="Y310" s="152"/>
      <c r="Z310" s="152"/>
      <c r="AA310" s="152"/>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Y310" s="153"/>
      <c r="AZ310" s="153"/>
      <c r="BA310" s="153"/>
      <c r="BB310" s="153"/>
      <c r="BD310" s="153"/>
      <c r="BE310" s="153"/>
      <c r="BF310" s="153"/>
      <c r="BG310" s="153"/>
      <c r="BH310" s="153"/>
      <c r="BI310" s="153"/>
      <c r="BJ310" s="153"/>
      <c r="BK310" s="153"/>
      <c r="BL310" s="153"/>
      <c r="BM310" s="153"/>
    </row>
    <row r="311" spans="1:65" ht="14.25" thickBot="1" x14ac:dyDescent="0.3">
      <c r="A311" s="63" t="s">
        <v>42</v>
      </c>
      <c r="H311" s="1" t="b">
        <f>IF($H$313&lt;$N$4,TRUE,FALSE)</f>
        <v>0</v>
      </c>
      <c r="J311" s="1" t="b">
        <f>IF($J$313&lt;=0.5,TRUE,FALSE)</f>
        <v>0</v>
      </c>
      <c r="L311" s="1" t="b">
        <f>IF($L$313&lt;=0.5,TRUE,FALSE)</f>
        <v>0</v>
      </c>
      <c r="Y311" s="120"/>
      <c r="Z311" s="120"/>
      <c r="AA311" s="120"/>
      <c r="AJ311" s="154"/>
      <c r="AK311" s="154"/>
      <c r="AL311" s="154"/>
      <c r="AM311" s="154"/>
      <c r="AN311" s="154"/>
      <c r="AO311" s="154"/>
      <c r="AP311" s="154"/>
      <c r="AQ311" s="154"/>
      <c r="AR311" s="154"/>
      <c r="AS311" s="154"/>
      <c r="AT311" s="154"/>
      <c r="AU311" s="154"/>
      <c r="AV311" s="154"/>
      <c r="AY311" s="154"/>
      <c r="AZ311" s="154"/>
      <c r="BA311" s="154"/>
      <c r="BB311" s="154"/>
      <c r="BC311" s="154"/>
      <c r="BD311" s="154"/>
      <c r="BE311" s="154"/>
      <c r="BF311" s="154"/>
      <c r="BG311" s="154"/>
      <c r="BH311" s="154"/>
      <c r="BI311" s="154"/>
      <c r="BJ311" s="154"/>
      <c r="BK311" s="154"/>
      <c r="BL311" s="154"/>
      <c r="BM311" s="154"/>
    </row>
    <row r="312" spans="1:65" ht="82.5" customHeight="1" thickBot="1" x14ac:dyDescent="0.3">
      <c r="A312" s="65"/>
      <c r="B312" s="34" t="s">
        <v>0</v>
      </c>
      <c r="C312" s="323" t="s">
        <v>123</v>
      </c>
      <c r="D312" s="324"/>
      <c r="E312" s="150" t="s">
        <v>137</v>
      </c>
      <c r="F312" s="150" t="s">
        <v>138</v>
      </c>
      <c r="G312" s="66"/>
      <c r="H312" s="310" t="s">
        <v>44</v>
      </c>
      <c r="I312" s="311"/>
      <c r="J312" s="320" t="s">
        <v>43</v>
      </c>
      <c r="K312" s="320"/>
      <c r="L312" s="320" t="s">
        <v>148</v>
      </c>
      <c r="M312" s="320"/>
      <c r="N312" s="311" t="s">
        <v>149</v>
      </c>
      <c r="O312" s="312"/>
      <c r="P312" s="66"/>
      <c r="U312" s="310" t="s">
        <v>73</v>
      </c>
      <c r="V312" s="311"/>
      <c r="W312" s="311" t="s">
        <v>74</v>
      </c>
      <c r="X312" s="312"/>
      <c r="Y312" s="184"/>
      <c r="Z312" s="184"/>
      <c r="AA312" s="188"/>
      <c r="AB312" s="188"/>
      <c r="AO312" s="154"/>
      <c r="AP312" s="154"/>
      <c r="AQ312" s="154"/>
      <c r="AR312" s="154"/>
      <c r="AS312" s="154"/>
      <c r="AT312" s="154"/>
      <c r="AU312" s="154"/>
      <c r="AV312" s="154"/>
      <c r="AY312" s="154"/>
      <c r="AZ312" s="154"/>
      <c r="BA312" s="154"/>
      <c r="BB312" s="154"/>
      <c r="BC312" s="154"/>
      <c r="BD312" s="154"/>
      <c r="BE312" s="154"/>
      <c r="BF312" s="154"/>
      <c r="BG312" s="154"/>
      <c r="BH312" s="154"/>
      <c r="BI312" s="154"/>
      <c r="BJ312" s="154"/>
      <c r="BK312" s="154"/>
      <c r="BL312" s="154"/>
      <c r="BM312" s="154"/>
    </row>
    <row r="313" spans="1:65" ht="23.25" customHeight="1" x14ac:dyDescent="0.25">
      <c r="A313" s="114"/>
      <c r="B313" s="358" t="s">
        <v>32</v>
      </c>
      <c r="C313" s="331">
        <f>$D$5</f>
        <v>0</v>
      </c>
      <c r="D313" s="332"/>
      <c r="E313" s="361"/>
      <c r="F313" s="361"/>
      <c r="G313" s="66"/>
      <c r="H313" s="307" t="str">
        <f>IF(OR($D$5=0,$D$4=0),Podklady!$A$14,IF(AND($D$4=Podklady!$A$8,($D$5+hranice_limitu)&lt;=hranice_pro_VZMR),"-",IF(AND($D$4=Podklady!$A$8,$D$5&lt;=hranice_pro_VZMR),SUM(Podklady!E32:E61),hodnota_změn_odst._4_abs)))</f>
        <v>zadejte data</v>
      </c>
      <c r="I313" s="308"/>
      <c r="J313" s="288" t="str">
        <f>IF(OR($D$5=0,$D$4=0),Podklady!$A$14,IF(AND($D$4=Podklady!$A$8,($D$5+hranice_limitu)&lt;=hranice_pro_VZMR),"-",IF(AND($D$4=Podklady!$A$8,$D$5&lt;=hranice_pro_VZMR),SUM(Podklady!F32:F61)/hranice_limitu,hodnota_změn_odst._5_abs/$D$5)))</f>
        <v>zadejte data</v>
      </c>
      <c r="K313" s="288"/>
      <c r="L313" s="288" t="str">
        <f>IF(OR($D$5=0,$D$4=0),Podklady!$A$14,IF(AND($D$4=Podklady!$A$8,($D$5+hranice_limitu)&lt;=hranice_pro_VZMR),"-",IF(AND($D$4=Podklady!$A$8,$D$5&lt;=hranice_pro_VZMR),SUM(Podklady!G32:G61)/hranice_limitu,hodnota_změn_odst._6_abs/$D$5)))</f>
        <v>zadejte data</v>
      </c>
      <c r="M313" s="288"/>
      <c r="N313" s="288" t="str">
        <f>IF(OR($D$5=0,$D$4=0),Podklady!$A$14,IF(AND($D$4=Podklady!$A$8,($D$5+hranice_limitu)&lt;=hranice_pro_VZMR),"-",IF(AND($D$4=Podklady!$A$8,$D$5&lt;=hranice_pro_VZMR),SUM(Podklady!N32:O61)/hranice_limitu,hodnota_změn__navýšení_5_6/$D$5)))</f>
        <v>zadejte data</v>
      </c>
      <c r="O313" s="289"/>
      <c r="P313" s="66"/>
      <c r="U313" s="307" t="str">
        <f>IF(OR($D$5=0,$D$4=0),Podklady!$A$14,IF(AND($D$4=Podklady!$A$8,($D$5+hranice_limitu)&lt;=hranice_pro_VZMR),"-",IF(AND($D$4=Podklady!$A$8,$D$5&lt;=hranice_pro_VZMR),(IF($N$3="stavební práce",0.15,0.1)*hranice_limitu-SUM(Podklady!E32:E61)),$N$4-hodnota_změn_odst._4_abs)))</f>
        <v>zadejte data</v>
      </c>
      <c r="V313" s="308"/>
      <c r="W313" s="286" t="str">
        <f>IF(OR($D$5=0,$D$4=0),Podklady!$A$14,IF(AND($D$4=Podklady!$A$8,($D$5+hranice_limitu)&lt;=hranice_pro_VZMR),"-",IF(AND($D$4=Podklady!$A$8,$D$5&lt;=hranice_pro_VZMR),0.3*hranice_limitu-SUM(Podklady!J32:K61),0.3*$D$5-hodnota_změn__navýšení_5_6)))</f>
        <v>zadejte data</v>
      </c>
      <c r="X313" s="287"/>
      <c r="Y313" s="187"/>
      <c r="Z313" s="187"/>
      <c r="AA313" s="187"/>
      <c r="AB313" s="187"/>
      <c r="AO313" s="154"/>
      <c r="AP313" s="154"/>
      <c r="AQ313" s="154"/>
      <c r="AR313" s="154"/>
      <c r="AS313" s="154"/>
      <c r="AT313" s="154"/>
      <c r="AU313" s="154"/>
      <c r="AV313" s="154"/>
      <c r="AY313" s="154"/>
      <c r="AZ313" s="154"/>
      <c r="BA313" s="154"/>
      <c r="BB313" s="154"/>
      <c r="BC313" s="154"/>
      <c r="BD313" s="154"/>
      <c r="BE313" s="154"/>
      <c r="BF313" s="154"/>
      <c r="BG313" s="154"/>
      <c r="BH313" s="154"/>
      <c r="BI313" s="154"/>
      <c r="BJ313" s="154"/>
      <c r="BK313" s="154"/>
      <c r="BL313" s="154"/>
      <c r="BM313" s="154"/>
    </row>
    <row r="314" spans="1:65" s="54" customFormat="1" ht="23.25" customHeight="1" thickBot="1" x14ac:dyDescent="0.25">
      <c r="A314" s="115"/>
      <c r="B314" s="359"/>
      <c r="C314" s="333"/>
      <c r="D314" s="334"/>
      <c r="E314" s="362"/>
      <c r="F314" s="362"/>
      <c r="G314" s="67"/>
      <c r="H314" s="305" t="str">
        <f>IF(OR($D$5=0,$D$4=0),Podklady!$A$14,IF(AND($D$4=Podklady!$A$8,($D$5+hranice_limitu)&lt;=hranice_pro_VZMR),"-",IF(AND($D$4=Podklady!$A$8,$D$5&lt;=hranice_pro_VZMR),SUM(Podklady!E32:E61)/hranice_limitu,hodnota_změn_odst._4_abs/$D$5)))</f>
        <v>zadejte data</v>
      </c>
      <c r="I314" s="306"/>
      <c r="J314" s="290"/>
      <c r="K314" s="290"/>
      <c r="L314" s="290"/>
      <c r="M314" s="290"/>
      <c r="N314" s="290"/>
      <c r="O314" s="291"/>
      <c r="P314" s="68"/>
      <c r="U314" s="305" t="str">
        <f>IFERROR(IF($N$3="stavební práce",0.15,0.1)-IF(OR($D$5=0,$D$4=0),Podklady!$A$14,IF(AND($D$4=Podklady!$A$8,($D$5+hranice_limitu)&lt;=hranice_pro_VZMR),"VZMR = není relevantní",IF(AND($D$4=Podklady!$A$8,$D$5&lt;hranice_pro_VZMR),SUM(Podklady!E32:E61)/hranice_limitu,hodnota_změn_odst._4_abs/$D$5))),Podklady!$A$14)</f>
        <v>zadejte data</v>
      </c>
      <c r="V314" s="306"/>
      <c r="W314" s="290" t="str">
        <f>IFERROR(0.3-IF(OR($D$5=0,$D$4=0),Podklady!$A$14,IF(AND($D$4=Podklady!$A$8,($D$5+hranice_limitu)&lt;=hranice_pro_VZMR),"-",IF(AND($D$4=Podklady!$A$8,$D$5&lt;=hranice_pro_VZMR),SUM(Podklady!J32:K61)/hranice_limitu,hodnota_změn__navýšení_5_6/$D$5))),Podklady!$A$14)</f>
        <v>zadejte data</v>
      </c>
      <c r="X314" s="291"/>
      <c r="Y314" s="183"/>
      <c r="Z314" s="183"/>
      <c r="AA314" s="183"/>
      <c r="AB314" s="183"/>
      <c r="AO314" s="156"/>
      <c r="AP314" s="156"/>
      <c r="AQ314" s="153"/>
      <c r="AR314" s="153"/>
      <c r="AS314" s="153"/>
      <c r="AT314" s="153"/>
      <c r="AU314" s="153"/>
      <c r="AV314" s="153"/>
      <c r="AY314" s="153"/>
      <c r="AZ314" s="153"/>
      <c r="BA314" s="153"/>
      <c r="BB314" s="153"/>
      <c r="BC314" s="153"/>
      <c r="BD314" s="153"/>
      <c r="BE314" s="153"/>
      <c r="BF314" s="153"/>
      <c r="BG314" s="153"/>
      <c r="BH314" s="153"/>
      <c r="BI314" s="153"/>
      <c r="BJ314" s="153"/>
      <c r="BK314" s="153"/>
      <c r="BL314" s="153"/>
      <c r="BM314" s="153"/>
    </row>
    <row r="315" spans="1:65" ht="14.25" thickBot="1" x14ac:dyDescent="0.3">
      <c r="A315" s="69"/>
      <c r="B315" s="75" t="str">
        <f>IFERROR(IF(VLOOKUP(Podklady!B32,$C$9:$C$305,1,FALSE),CONCATENATE("Dodatek č."," ",Podklady!B32),""),"")</f>
        <v/>
      </c>
      <c r="C315" s="313" t="str">
        <f>IF(G315=TRUE,SUMIFS($D$9:$D$305,$C$9:$C$305,Podklady!B32),"")</f>
        <v/>
      </c>
      <c r="D315" s="314"/>
      <c r="E315" s="151" t="str">
        <f>IF(G315=TRUE,SUMIFS($E$9:$E$305,$C$9:$C$305,Podklady!B32),"")</f>
        <v/>
      </c>
      <c r="F315" s="151" t="str">
        <f>IF(G315=TRUE,SUMIFS($F$9:$F$305,$C$9:$C$305,Podklady!B32),"")</f>
        <v/>
      </c>
      <c r="G315" s="11" t="b">
        <f t="shared" ref="G315:G344" si="291">IFERROR(IF(VLOOKUP(VALUE(RIGHT(B315,2)),$C$9:$C$305,1,FALSE),TRUE,FALSE),FALSE)</f>
        <v>0</v>
      </c>
      <c r="J315" s="17"/>
      <c r="K315" s="17"/>
      <c r="L315" s="17"/>
      <c r="M315" s="17"/>
      <c r="N315" s="17"/>
      <c r="O315" s="11" t="b">
        <f>IF(N313&lt;=0.3,TRUE,FALSE)</f>
        <v>0</v>
      </c>
      <c r="P315" s="70"/>
      <c r="U315" s="11"/>
      <c r="V315" s="11"/>
      <c r="W315" s="71"/>
      <c r="X315" s="17"/>
      <c r="Y315" s="17"/>
      <c r="Z315" s="17"/>
      <c r="AA315" s="17"/>
      <c r="AB315" s="17"/>
      <c r="AO315" s="121"/>
      <c r="AP315" s="155"/>
      <c r="AQ315" s="154"/>
      <c r="AR315" s="154"/>
      <c r="AS315" s="154"/>
      <c r="AT315" s="154"/>
      <c r="AU315" s="154"/>
      <c r="AV315" s="154"/>
      <c r="AY315" s="154"/>
      <c r="AZ315" s="154"/>
      <c r="BA315" s="154"/>
      <c r="BB315" s="154"/>
      <c r="BC315" s="154"/>
      <c r="BD315" s="154"/>
      <c r="BE315" s="154"/>
      <c r="BF315" s="154"/>
      <c r="BG315" s="154"/>
      <c r="BH315" s="154"/>
      <c r="BI315" s="154"/>
      <c r="BJ315" s="154"/>
      <c r="BK315" s="154"/>
      <c r="BL315" s="154"/>
      <c r="BM315" s="154"/>
    </row>
    <row r="316" spans="1:65" ht="13.5" customHeight="1" x14ac:dyDescent="0.25">
      <c r="A316" s="69"/>
      <c r="B316" s="75" t="str">
        <f>IFERROR(IF(VLOOKUP(Podklady!B33,$C$9:$C$305,1,FALSE),CONCATENATE("Dodatek č."," ",Podklady!B33),""),"")</f>
        <v/>
      </c>
      <c r="C316" s="313" t="str">
        <f>IF(G316=TRUE,SUMIFS($D$9:$D$305,$C$9:$C$305,Podklady!B33),"")</f>
        <v/>
      </c>
      <c r="D316" s="314"/>
      <c r="E316" s="151" t="str">
        <f>IF(G316=TRUE,SUMIFS($E$9:$E$305,$C$9:$C$305,Podklady!B33),"")</f>
        <v/>
      </c>
      <c r="F316" s="151" t="str">
        <f>IF(G316=TRUE,SUMIFS($F$9:$F$305,$C$9:$C$305,Podklady!B33),"")</f>
        <v/>
      </c>
      <c r="G316" s="11" t="b">
        <f t="shared" si="291"/>
        <v>0</v>
      </c>
      <c r="H316" s="278" t="s">
        <v>81</v>
      </c>
      <c r="I316" s="365"/>
      <c r="J316" s="284">
        <f>$G$306</f>
        <v>0</v>
      </c>
      <c r="K316" s="285"/>
      <c r="L316" s="17"/>
      <c r="M316" s="17"/>
      <c r="N316" s="17"/>
      <c r="O316" s="17"/>
      <c r="P316" s="70"/>
      <c r="U316" s="278" t="s">
        <v>82</v>
      </c>
      <c r="V316" s="279"/>
      <c r="W316" s="284" t="str">
        <f>IF(OR($D$5=0,$D$4=0),Podklady!$A$14,IF($D$4=Podklady!$A$8,"-",IF(OR($N$5=0,$N$6=0,$D$5=0),Podklady!$A$14,IF(N3&lt;&gt;"dodávky",MIN(1.3*$N$6,0.3*$D$5)-$G$306,"opci nelze použít"))))</f>
        <v>zadejte data</v>
      </c>
      <c r="X316" s="285"/>
      <c r="Y316" s="17"/>
      <c r="Z316" s="17"/>
      <c r="AA316" s="17"/>
      <c r="AB316" s="17"/>
      <c r="AO316" s="121"/>
      <c r="AP316" s="155"/>
      <c r="AQ316" s="154"/>
      <c r="AR316" s="154"/>
      <c r="AS316" s="154"/>
      <c r="AT316" s="154"/>
      <c r="AU316" s="154"/>
      <c r="AV316" s="154"/>
      <c r="AY316" s="154"/>
      <c r="AZ316" s="154"/>
      <c r="BA316" s="154"/>
      <c r="BB316" s="154"/>
      <c r="BC316" s="154"/>
      <c r="BD316" s="154"/>
      <c r="BE316" s="154"/>
      <c r="BF316" s="154"/>
      <c r="BG316" s="154"/>
      <c r="BH316" s="154"/>
      <c r="BI316" s="154"/>
      <c r="BJ316" s="154"/>
      <c r="BK316" s="154"/>
      <c r="BL316" s="154"/>
      <c r="BM316" s="154"/>
    </row>
    <row r="317" spans="1:65" ht="14.25" customHeight="1" x14ac:dyDescent="0.25">
      <c r="A317" s="69"/>
      <c r="B317" s="75" t="str">
        <f>IFERROR(IF(VLOOKUP(Podklady!B34,$C$9:$C$305,1,FALSE),CONCATENATE("Dodatek č."," ",Podklady!B34),""),"")</f>
        <v/>
      </c>
      <c r="C317" s="313" t="str">
        <f>IF(G317=TRUE,SUMIFS($D$9:$D$305,$C$9:$C$305,Podklady!B34),"")</f>
        <v/>
      </c>
      <c r="D317" s="314"/>
      <c r="E317" s="151" t="str">
        <f>IF(G317=TRUE,SUMIFS($E$9:$E$305,$C$9:$C$305,Podklady!B34),"")</f>
        <v/>
      </c>
      <c r="F317" s="151" t="str">
        <f>IF(G317=TRUE,SUMIFS($F$9:$F$305,$C$9:$C$305,Podklady!B34),"")</f>
        <v/>
      </c>
      <c r="G317" s="11" t="b">
        <f t="shared" si="291"/>
        <v>0</v>
      </c>
      <c r="H317" s="280"/>
      <c r="I317" s="366"/>
      <c r="J317" s="286"/>
      <c r="K317" s="287"/>
      <c r="L317" s="17"/>
      <c r="M317" s="17"/>
      <c r="N317" s="17"/>
      <c r="O317" s="17"/>
      <c r="P317" s="70"/>
      <c r="U317" s="280"/>
      <c r="V317" s="281"/>
      <c r="W317" s="286"/>
      <c r="X317" s="287"/>
      <c r="Y317" s="17"/>
      <c r="Z317" s="17"/>
      <c r="AA317" s="17"/>
      <c r="AB317" s="17"/>
      <c r="AO317" s="121"/>
      <c r="AP317" s="155"/>
      <c r="AQ317" s="154"/>
      <c r="AR317" s="154"/>
      <c r="AS317" s="154"/>
      <c r="AT317" s="154"/>
      <c r="AU317" s="154"/>
      <c r="AV317" s="154"/>
      <c r="AY317" s="154"/>
      <c r="AZ317" s="154"/>
      <c r="BA317" s="154"/>
      <c r="BB317" s="154"/>
      <c r="BC317" s="154"/>
      <c r="BD317" s="154"/>
      <c r="BE317" s="154"/>
      <c r="BF317" s="154"/>
      <c r="BG317" s="154"/>
      <c r="BH317" s="154"/>
      <c r="BI317" s="154"/>
      <c r="BJ317" s="154"/>
      <c r="BK317" s="154"/>
      <c r="BL317" s="154"/>
      <c r="BM317" s="154"/>
    </row>
    <row r="318" spans="1:65" ht="13.5" customHeight="1" x14ac:dyDescent="0.25">
      <c r="A318" s="69"/>
      <c r="B318" s="75" t="str">
        <f>IFERROR(IF(VLOOKUP(Podklady!B35,$C$9:$C$305,1,FALSE),CONCATENATE("Dodatek č."," ",Podklady!B35),""),"")</f>
        <v/>
      </c>
      <c r="C318" s="313" t="str">
        <f>IF(G318=TRUE,SUMIFS($D$9:$D$305,$C$9:$C$305,Podklady!B35),"")</f>
        <v/>
      </c>
      <c r="D318" s="314"/>
      <c r="E318" s="151" t="str">
        <f>IF(G318=TRUE,SUMIFS($E$9:$E$305,$C$9:$C$305,Podklady!B35),"")</f>
        <v/>
      </c>
      <c r="F318" s="151" t="str">
        <f>IF(G318=TRUE,SUMIFS($F$9:$F$305,$C$9:$C$305,Podklady!B35),"")</f>
        <v/>
      </c>
      <c r="G318" s="11" t="b">
        <f t="shared" si="291"/>
        <v>0</v>
      </c>
      <c r="H318" s="280"/>
      <c r="I318" s="366"/>
      <c r="J318" s="293" t="str">
        <f>IF(OR($D$5=0,$D$4=0),Podklady!$A$14,IF($D$4=Podklady!$A$8,"-",IF(OR($N$5=0,$N$6=0,$D$5=0),Podklady!$A$14,IF(N3&lt;&gt;"dodávky",$G$306/MIN(1.3*$N$6,0.3*$D$5),"opci nelze použít"))))</f>
        <v>zadejte data</v>
      </c>
      <c r="K318" s="294"/>
      <c r="L318" s="11" t="b">
        <f>IF(AND($D$4="VZMR (mimo režim ZZVZ)",OR($N$3="služby",$N$3="stavební práce")),TRUE,AND($J$316&lt;=1.3*$N$6,$J$316&lt;=0.3*$D$5))</f>
        <v>1</v>
      </c>
      <c r="M318" s="17"/>
      <c r="N318" s="17"/>
      <c r="O318" s="17"/>
      <c r="P318" s="70"/>
      <c r="U318" s="280"/>
      <c r="V318" s="281"/>
      <c r="W318" s="288" t="str">
        <f>IF(OR($D$5=0,$D$4=0),Podklady!$A$14,IF($D$4=Podklady!$A$8,"-",IF(OR($N$5=0,$N$6=0,$D$5=0),Podklady!$A$14,IF(N3&lt;&gt;"dodávky",1-($G$306/MIN(1.3*$N$6,0.3*$D$5)),"opci nelze použít"))))</f>
        <v>zadejte data</v>
      </c>
      <c r="X318" s="289"/>
      <c r="Y318" s="17"/>
      <c r="Z318" s="17"/>
      <c r="AA318" s="17"/>
      <c r="AB318" s="17"/>
      <c r="AO318" s="121"/>
      <c r="AP318" s="155"/>
      <c r="AQ318" s="154"/>
      <c r="AR318" s="154"/>
      <c r="AS318" s="154"/>
      <c r="AT318" s="154"/>
      <c r="AU318" s="154"/>
      <c r="AV318" s="154"/>
      <c r="AY318" s="154"/>
      <c r="AZ318" s="154"/>
      <c r="BA318" s="154"/>
      <c r="BB318" s="154"/>
      <c r="BC318" s="154"/>
      <c r="BD318" s="154"/>
      <c r="BE318" s="154"/>
      <c r="BF318" s="154"/>
      <c r="BG318" s="154"/>
      <c r="BH318" s="154"/>
      <c r="BI318" s="154"/>
      <c r="BJ318" s="154"/>
      <c r="BK318" s="154"/>
      <c r="BL318" s="154"/>
      <c r="BM318" s="154"/>
    </row>
    <row r="319" spans="1:65" ht="14.25" customHeight="1" thickBot="1" x14ac:dyDescent="0.3">
      <c r="A319" s="69"/>
      <c r="B319" s="75" t="str">
        <f>IFERROR(IF(VLOOKUP(Podklady!B36,$C$9:$C$305,1,FALSE),CONCATENATE("Dodatek č."," ",Podklady!B36),""),"")</f>
        <v/>
      </c>
      <c r="C319" s="313" t="str">
        <f>IF(G319=TRUE,SUMIFS($D$9:$D$305,$C$9:$C$305,Podklady!B36),"")</f>
        <v/>
      </c>
      <c r="D319" s="314"/>
      <c r="E319" s="151" t="str">
        <f>IF(G319=TRUE,SUMIFS($E$9:$E$305,$C$9:$C$305,Podklady!B36),"")</f>
        <v/>
      </c>
      <c r="F319" s="151" t="str">
        <f>IF(G319=TRUE,SUMIFS($F$9:$F$305,$C$9:$C$305,Podklady!B36),"")</f>
        <v/>
      </c>
      <c r="G319" s="11" t="b">
        <f t="shared" si="291"/>
        <v>0</v>
      </c>
      <c r="H319" s="282"/>
      <c r="I319" s="367"/>
      <c r="J319" s="295"/>
      <c r="K319" s="296"/>
      <c r="L319" s="17"/>
      <c r="M319" s="17"/>
      <c r="N319" s="17"/>
      <c r="O319" s="17"/>
      <c r="P319" s="70"/>
      <c r="U319" s="282"/>
      <c r="V319" s="283"/>
      <c r="W319" s="290"/>
      <c r="X319" s="291"/>
      <c r="Y319" s="17"/>
      <c r="Z319" s="17"/>
      <c r="AA319" s="17"/>
      <c r="AB319" s="17"/>
      <c r="AO319" s="121"/>
      <c r="AP319" s="155"/>
      <c r="AQ319" s="154"/>
      <c r="AR319" s="154"/>
      <c r="AS319" s="154"/>
      <c r="AT319" s="154"/>
      <c r="AU319" s="154"/>
      <c r="AV319" s="154"/>
      <c r="AY319" s="154"/>
      <c r="AZ319" s="154"/>
      <c r="BA319" s="154"/>
      <c r="BB319" s="154"/>
      <c r="BC319" s="154"/>
      <c r="BD319" s="154"/>
      <c r="BE319" s="154"/>
      <c r="BF319" s="154"/>
      <c r="BG319" s="154"/>
      <c r="BH319" s="154"/>
      <c r="BI319" s="154"/>
      <c r="BJ319" s="154"/>
      <c r="BK319" s="154"/>
      <c r="BL319" s="154"/>
      <c r="BM319" s="154"/>
    </row>
    <row r="320" spans="1:65" ht="14.25" thickBot="1" x14ac:dyDescent="0.3">
      <c r="A320" s="69"/>
      <c r="B320" s="75" t="str">
        <f>IFERROR(IF(VLOOKUP(Podklady!B37,$C$9:$C$305,1,FALSE),CONCATENATE("Dodatek č."," ",Podklady!B37),""),"")</f>
        <v/>
      </c>
      <c r="C320" s="313" t="str">
        <f>IF(G320=TRUE,SUMIFS($D$9:$D$305,$C$9:$C$305,Podklady!B37),"")</f>
        <v/>
      </c>
      <c r="D320" s="314"/>
      <c r="E320" s="151" t="str">
        <f>IF(G320=TRUE,SUMIFS($E$9:$E$305,$C$9:$C$305,Podklady!B37),"")</f>
        <v/>
      </c>
      <c r="F320" s="151" t="str">
        <f>IF(G320=TRUE,SUMIFS($F$9:$F$305,$C$9:$C$305,Podklady!B37),"")</f>
        <v/>
      </c>
      <c r="G320" s="11" t="b">
        <f t="shared" si="291"/>
        <v>0</v>
      </c>
      <c r="H320" s="124"/>
      <c r="I320" s="124"/>
      <c r="J320" s="122"/>
      <c r="K320" s="122"/>
      <c r="L320" s="17"/>
      <c r="M320" s="17"/>
      <c r="N320" s="17"/>
      <c r="O320" s="17"/>
      <c r="P320" s="126"/>
      <c r="Q320" s="122"/>
      <c r="R320" s="122"/>
      <c r="S320" s="127"/>
      <c r="T320" s="122"/>
      <c r="U320" s="122"/>
      <c r="V320" s="122"/>
      <c r="W320" s="122"/>
      <c r="X320" s="122"/>
      <c r="Y320" s="122"/>
      <c r="AO320" s="121"/>
      <c r="AP320" s="155"/>
      <c r="AQ320" s="154"/>
      <c r="AR320" s="154"/>
      <c r="AS320" s="154"/>
      <c r="AT320" s="154"/>
      <c r="AU320" s="154"/>
      <c r="AV320" s="154"/>
      <c r="AY320" s="154"/>
      <c r="AZ320" s="154"/>
      <c r="BA320" s="154"/>
      <c r="BB320" s="154"/>
      <c r="BC320" s="154"/>
      <c r="BD320" s="154"/>
      <c r="BE320" s="154"/>
      <c r="BF320" s="154"/>
      <c r="BG320" s="154"/>
      <c r="BH320" s="154"/>
      <c r="BI320" s="154"/>
      <c r="BJ320" s="154"/>
      <c r="BK320" s="154"/>
      <c r="BL320" s="154"/>
      <c r="BM320" s="154"/>
    </row>
    <row r="321" spans="1:65" ht="13.5" customHeight="1" x14ac:dyDescent="0.25">
      <c r="A321" s="69"/>
      <c r="B321" s="75" t="str">
        <f>IFERROR(IF(VLOOKUP(Podklady!B38,$C$9:$C$305,1,FALSE),CONCATENATE("Dodatek č."," ",Podklady!B38),""),"")</f>
        <v/>
      </c>
      <c r="C321" s="313" t="str">
        <f>IF(G321=TRUE,SUMIFS($D$9:$D$305,$C$9:$C$305,Podklady!B38),"")</f>
        <v/>
      </c>
      <c r="D321" s="314"/>
      <c r="E321" s="151" t="str">
        <f>IF(G321=TRUE,SUMIFS($E$9:$E$305,$C$9:$C$305,Podklady!B38),"")</f>
        <v/>
      </c>
      <c r="F321" s="151" t="str">
        <f>IF(G321=TRUE,SUMIFS($F$9:$F$305,$C$9:$C$305,Podklady!B38),"")</f>
        <v/>
      </c>
      <c r="G321" s="11" t="b">
        <f t="shared" si="291"/>
        <v>0</v>
      </c>
      <c r="H321" s="325" t="s">
        <v>139</v>
      </c>
      <c r="I321" s="326"/>
      <c r="J321" s="297">
        <f>Tabulka1[[#Totals],[z toho cizí prostředky
(SMVS, EU apod.)]]</f>
        <v>0</v>
      </c>
      <c r="K321" s="298"/>
      <c r="M321" s="17"/>
      <c r="N321" s="17"/>
      <c r="O321" s="17"/>
      <c r="P321" s="126"/>
      <c r="Q321" s="122"/>
      <c r="R321" s="122"/>
      <c r="S321" s="127"/>
      <c r="T321" s="122"/>
      <c r="U321" s="122"/>
      <c r="V321" s="122"/>
      <c r="W321" s="122"/>
      <c r="X321" s="122"/>
      <c r="Y321" s="122"/>
      <c r="AO321" s="121"/>
      <c r="AP321" s="155"/>
      <c r="AQ321" s="154"/>
      <c r="AR321" s="154"/>
      <c r="AS321" s="154"/>
      <c r="AT321" s="154"/>
      <c r="AU321" s="154"/>
      <c r="AV321" s="154"/>
      <c r="AY321" s="154"/>
      <c r="AZ321" s="154"/>
      <c r="BA321" s="154"/>
      <c r="BB321" s="154"/>
      <c r="BC321" s="154"/>
      <c r="BD321" s="154"/>
      <c r="BE321" s="154"/>
      <c r="BF321" s="154"/>
      <c r="BG321" s="154"/>
      <c r="BH321" s="154"/>
      <c r="BI321" s="154"/>
      <c r="BJ321" s="154"/>
      <c r="BK321" s="154"/>
      <c r="BL321" s="154"/>
      <c r="BM321" s="154"/>
    </row>
    <row r="322" spans="1:65" x14ac:dyDescent="0.25">
      <c r="A322" s="69"/>
      <c r="B322" s="75" t="str">
        <f>IFERROR(IF(VLOOKUP(Podklady!B39,$C$9:$C$305,1,FALSE),CONCATENATE("Dodatek č."," ",Podklady!B39),""),"")</f>
        <v/>
      </c>
      <c r="C322" s="313" t="str">
        <f>IF(G322=TRUE,SUMIFS($D$9:$D$305,$C$9:$C$305,Podklady!B39),"")</f>
        <v/>
      </c>
      <c r="D322" s="314"/>
      <c r="E322" s="151" t="str">
        <f>IF(G322=TRUE,SUMIFS($E$9:$E$305,$C$9:$C$305,Podklady!B39),"")</f>
        <v/>
      </c>
      <c r="F322" s="151" t="str">
        <f>IF(G322=TRUE,SUMIFS($F$9:$F$305,$C$9:$C$305,Podklady!B39),"")</f>
        <v/>
      </c>
      <c r="G322" s="11" t="b">
        <f t="shared" si="291"/>
        <v>0</v>
      </c>
      <c r="H322" s="327"/>
      <c r="I322" s="328"/>
      <c r="J322" s="299"/>
      <c r="K322" s="300"/>
      <c r="M322" s="17"/>
      <c r="N322" s="17"/>
      <c r="O322" s="17"/>
      <c r="P322" s="126"/>
      <c r="Q322" s="122"/>
      <c r="R322" s="122"/>
      <c r="S322" s="127"/>
      <c r="T322" s="122"/>
      <c r="U322" s="122"/>
      <c r="V322" s="122"/>
      <c r="W322" s="122"/>
      <c r="X322" s="122"/>
      <c r="Y322" s="122"/>
      <c r="AO322" s="121"/>
      <c r="AP322" s="155"/>
      <c r="AQ322" s="154"/>
      <c r="AR322" s="154"/>
      <c r="AS322" s="154"/>
      <c r="AT322" s="154"/>
      <c r="AU322" s="154"/>
      <c r="AV322" s="154"/>
      <c r="AY322" s="154"/>
      <c r="AZ322" s="154"/>
      <c r="BA322" s="154"/>
      <c r="BB322" s="154"/>
      <c r="BC322" s="154"/>
      <c r="BD322" s="154"/>
      <c r="BE322" s="154"/>
      <c r="BF322" s="154"/>
      <c r="BG322" s="154"/>
      <c r="BH322" s="154"/>
      <c r="BI322" s="154"/>
      <c r="BJ322" s="154"/>
      <c r="BK322" s="154"/>
      <c r="BL322" s="154"/>
      <c r="BM322" s="154"/>
    </row>
    <row r="323" spans="1:65" x14ac:dyDescent="0.25">
      <c r="A323" s="69"/>
      <c r="B323" s="75" t="str">
        <f>IFERROR(IF(VLOOKUP(Podklady!B40,$C$9:$C$305,1,FALSE),CONCATENATE("Dodatek č."," ",Podklady!B40),""),"")</f>
        <v/>
      </c>
      <c r="C323" s="313" t="str">
        <f>IF(G323=TRUE,SUMIFS($D$9:$D$305,$C$9:$C$305,Podklady!B40),"")</f>
        <v/>
      </c>
      <c r="D323" s="314"/>
      <c r="E323" s="151" t="str">
        <f>IF(G323=TRUE,SUMIFS($E$9:$E$305,$C$9:$C$305,Podklady!B40),"")</f>
        <v/>
      </c>
      <c r="F323" s="151" t="str">
        <f>IF(G323=TRUE,SUMIFS($F$9:$F$305,$C$9:$C$305,Podklady!B40),"")</f>
        <v/>
      </c>
      <c r="G323" s="11" t="b">
        <f t="shared" si="291"/>
        <v>0</v>
      </c>
      <c r="H323" s="327"/>
      <c r="I323" s="328"/>
      <c r="J323" s="301" t="str">
        <f>IFERROR(Tabulka1[[#Totals],[z toho cizí prostředky
(SMVS, EU apod.)]]/(Tabulka1[[#Totals],[z toho cizí prostředky
(SMVS, EU apod.)]]+Tabulka1[[#Totals],[z toho vlastní prostředky]]),"nelze určit, chybí data")</f>
        <v>nelze určit, chybí data</v>
      </c>
      <c r="K323" s="302"/>
      <c r="L323" s="17"/>
      <c r="M323" s="17"/>
      <c r="N323" s="17"/>
      <c r="O323" s="17"/>
      <c r="P323" s="126"/>
      <c r="Q323" s="122"/>
      <c r="R323" s="122"/>
      <c r="S323" s="127"/>
      <c r="T323" s="122"/>
      <c r="U323" s="122"/>
      <c r="V323" s="122"/>
      <c r="W323" s="122"/>
      <c r="X323" s="122"/>
      <c r="Y323" s="122"/>
      <c r="AO323" s="121"/>
      <c r="AP323" s="155"/>
      <c r="AQ323" s="154"/>
      <c r="AR323" s="154"/>
      <c r="AS323" s="154"/>
      <c r="AT323" s="154"/>
      <c r="AU323" s="154"/>
      <c r="AV323" s="154"/>
      <c r="AY323" s="154"/>
      <c r="AZ323" s="154"/>
      <c r="BA323" s="154"/>
      <c r="BB323" s="154"/>
      <c r="BC323" s="154"/>
      <c r="BD323" s="154"/>
      <c r="BE323" s="154"/>
      <c r="BF323" s="154"/>
      <c r="BG323" s="154"/>
      <c r="BH323" s="154"/>
      <c r="BI323" s="154"/>
      <c r="BJ323" s="154"/>
      <c r="BK323" s="154"/>
      <c r="BL323" s="154"/>
      <c r="BM323" s="154"/>
    </row>
    <row r="324" spans="1:65" ht="14.25" thickBot="1" x14ac:dyDescent="0.3">
      <c r="A324" s="69"/>
      <c r="B324" s="75" t="str">
        <f>IFERROR(IF(VLOOKUP(Podklady!B41,$C$9:$C$305,1,FALSE),CONCATENATE("Dodatek č."," ",Podklady!B41),""),"")</f>
        <v/>
      </c>
      <c r="C324" s="313" t="str">
        <f>IF(G324=TRUE,SUMIFS($D$9:$D$305,$C$9:$C$305,Podklady!B41),"")</f>
        <v/>
      </c>
      <c r="D324" s="314"/>
      <c r="E324" s="151" t="str">
        <f>IF(G324=TRUE,SUMIFS($E$9:$E$305,$C$9:$C$305,Podklady!B41),"")</f>
        <v/>
      </c>
      <c r="F324" s="151" t="str">
        <f>IF(G324=TRUE,SUMIFS($F$9:$F$305,$C$9:$C$305,Podklady!B41),"")</f>
        <v/>
      </c>
      <c r="G324" s="11" t="b">
        <f t="shared" si="291"/>
        <v>0</v>
      </c>
      <c r="H324" s="329"/>
      <c r="I324" s="330"/>
      <c r="J324" s="303"/>
      <c r="K324" s="304"/>
      <c r="M324" s="17"/>
      <c r="N324" s="17"/>
      <c r="O324" s="17"/>
      <c r="P324" s="126"/>
      <c r="Q324" s="122"/>
      <c r="R324" s="122"/>
      <c r="S324" s="127"/>
      <c r="T324" s="122"/>
      <c r="U324" s="122"/>
      <c r="V324" s="122"/>
      <c r="W324" s="122"/>
      <c r="X324" s="122"/>
      <c r="Y324" s="122"/>
      <c r="AO324" s="121"/>
      <c r="AP324" s="155"/>
      <c r="AQ324" s="154"/>
      <c r="AR324" s="154"/>
      <c r="AS324" s="154"/>
      <c r="AT324" s="154"/>
      <c r="AU324" s="154"/>
      <c r="AV324" s="154"/>
      <c r="AY324" s="154"/>
      <c r="AZ324" s="154"/>
      <c r="BA324" s="154"/>
      <c r="BB324" s="154"/>
      <c r="BC324" s="154"/>
      <c r="BD324" s="154"/>
      <c r="BE324" s="154"/>
      <c r="BF324" s="154"/>
      <c r="BG324" s="154"/>
      <c r="BH324" s="154"/>
      <c r="BI324" s="154"/>
      <c r="BJ324" s="154"/>
      <c r="BK324" s="154"/>
      <c r="BL324" s="154"/>
      <c r="BM324" s="154"/>
    </row>
    <row r="325" spans="1:65" x14ac:dyDescent="0.25">
      <c r="A325" s="69"/>
      <c r="B325" s="75" t="str">
        <f>IFERROR(IF(VLOOKUP(Podklady!B42,$C$9:$C$305,1,FALSE),CONCATENATE("Dodatek č."," ",Podklady!B42),""),"")</f>
        <v/>
      </c>
      <c r="C325" s="313" t="str">
        <f>IF(G325=TRUE,SUMIFS($D$9:$D$305,$C$9:$C$305,Podklady!B42),"")</f>
        <v/>
      </c>
      <c r="D325" s="314"/>
      <c r="E325" s="151" t="str">
        <f>IF(G325=TRUE,SUMIFS($E$9:$E$305,$C$9:$C$305,Podklady!B42),"")</f>
        <v/>
      </c>
      <c r="F325" s="151" t="str">
        <f>IF(G325=TRUE,SUMIFS($F$9:$F$305,$C$9:$C$305,Podklady!B42),"")</f>
        <v/>
      </c>
      <c r="G325" s="11" t="b">
        <f t="shared" si="291"/>
        <v>0</v>
      </c>
      <c r="I325" s="124"/>
      <c r="J325" s="122"/>
      <c r="K325" s="122"/>
      <c r="L325" s="17"/>
      <c r="M325" s="17"/>
      <c r="N325" s="17"/>
      <c r="O325" s="17"/>
      <c r="P325" s="126"/>
      <c r="Q325" s="122"/>
      <c r="R325" s="122"/>
      <c r="S325" s="127"/>
      <c r="T325" s="122"/>
      <c r="U325" s="122"/>
      <c r="V325" s="122"/>
      <c r="W325" s="122"/>
      <c r="X325" s="122"/>
      <c r="Y325" s="122"/>
      <c r="AO325" s="121"/>
      <c r="AP325" s="155"/>
      <c r="AQ325" s="154"/>
      <c r="AR325" s="154"/>
      <c r="AS325" s="154"/>
      <c r="AT325" s="154"/>
      <c r="AU325" s="154"/>
      <c r="AV325" s="154"/>
      <c r="AY325" s="154"/>
      <c r="AZ325" s="154"/>
      <c r="BA325" s="154"/>
      <c r="BB325" s="154"/>
      <c r="BC325" s="154"/>
      <c r="BD325" s="154"/>
      <c r="BE325" s="154"/>
      <c r="BF325" s="154"/>
      <c r="BG325" s="154"/>
      <c r="BH325" s="154"/>
      <c r="BI325" s="154"/>
      <c r="BJ325" s="154"/>
      <c r="BK325" s="154"/>
      <c r="BL325" s="154"/>
      <c r="BM325" s="154"/>
    </row>
    <row r="326" spans="1:65" x14ac:dyDescent="0.25">
      <c r="A326" s="69"/>
      <c r="B326" s="75" t="str">
        <f>IFERROR(IF(VLOOKUP(Podklady!B43,$C$9:$C$305,1,FALSE),CONCATENATE("Dodatek č."," ",Podklady!B43),""),"")</f>
        <v/>
      </c>
      <c r="C326" s="313" t="str">
        <f>IF(G326=TRUE,SUMIFS($D$9:$D$305,$C$9:$C$305,Podklady!B43),"")</f>
        <v/>
      </c>
      <c r="D326" s="314"/>
      <c r="E326" s="151" t="str">
        <f>IF(G326=TRUE,SUMIFS($E$9:$E$305,$C$9:$C$305,Podklady!B43),"")</f>
        <v/>
      </c>
      <c r="F326" s="151" t="str">
        <f>IF(G326=TRUE,SUMIFS($F$9:$F$305,$C$9:$C$305,Podklady!B43),"")</f>
        <v/>
      </c>
      <c r="G326" s="11" t="b">
        <f t="shared" si="291"/>
        <v>0</v>
      </c>
      <c r="H326" s="124"/>
      <c r="I326" s="124"/>
      <c r="J326" s="122"/>
      <c r="K326" s="122"/>
      <c r="L326" s="17"/>
      <c r="M326" s="17"/>
      <c r="N326" s="17"/>
      <c r="O326" s="17"/>
      <c r="P326" s="126"/>
      <c r="Q326" s="122"/>
      <c r="R326" s="122"/>
      <c r="S326" s="127"/>
      <c r="T326" s="122"/>
      <c r="U326" s="122"/>
      <c r="V326" s="122"/>
      <c r="W326" s="122"/>
      <c r="X326" s="122"/>
      <c r="Y326" s="122"/>
      <c r="AO326" s="121"/>
      <c r="AP326" s="155"/>
      <c r="AQ326" s="154"/>
      <c r="AR326" s="154"/>
      <c r="AS326" s="154"/>
      <c r="AT326" s="154"/>
      <c r="AU326" s="154"/>
      <c r="AV326" s="154"/>
      <c r="AY326" s="154"/>
      <c r="AZ326" s="154"/>
      <c r="BA326" s="154"/>
      <c r="BB326" s="154"/>
      <c r="BC326" s="154"/>
      <c r="BD326" s="154"/>
      <c r="BE326" s="154"/>
      <c r="BF326" s="154"/>
      <c r="BG326" s="154"/>
      <c r="BH326" s="154"/>
      <c r="BI326" s="154"/>
      <c r="BJ326" s="154"/>
      <c r="BK326" s="154"/>
      <c r="BL326" s="154"/>
      <c r="BM326" s="154"/>
    </row>
    <row r="327" spans="1:65" x14ac:dyDescent="0.25">
      <c r="A327" s="69"/>
      <c r="B327" s="75" t="str">
        <f>IFERROR(IF(VLOOKUP(Podklady!B44,$C$9:$C$305,1,FALSE),CONCATENATE("Dodatek č."," ",Podklady!B44),""),"")</f>
        <v/>
      </c>
      <c r="C327" s="313" t="str">
        <f>IF(G327=TRUE,SUMIFS($D$9:$D$305,$C$9:$C$305,Podklady!B44),"")</f>
        <v/>
      </c>
      <c r="D327" s="314"/>
      <c r="E327" s="151" t="str">
        <f>IF(G327=TRUE,SUMIFS($E$9:$E$305,$C$9:$C$305,Podklady!B44),"")</f>
        <v/>
      </c>
      <c r="F327" s="151" t="str">
        <f>IF(G327=TRUE,SUMIFS($F$9:$F$305,$C$9:$C$305,Podklady!B44),"")</f>
        <v/>
      </c>
      <c r="G327" s="11" t="b">
        <f t="shared" si="291"/>
        <v>0</v>
      </c>
      <c r="H327" s="124"/>
      <c r="I327" s="124"/>
      <c r="J327" s="122"/>
      <c r="K327" s="122"/>
      <c r="L327" s="17"/>
      <c r="M327" s="17"/>
      <c r="N327" s="17"/>
      <c r="O327" s="17"/>
      <c r="P327" s="126"/>
      <c r="Q327" s="122"/>
      <c r="R327" s="122"/>
      <c r="S327" s="127"/>
      <c r="T327" s="122"/>
      <c r="U327" s="122"/>
      <c r="V327" s="122"/>
      <c r="W327" s="122"/>
      <c r="X327" s="122"/>
      <c r="Y327" s="122"/>
      <c r="AO327" s="121"/>
      <c r="AP327" s="155"/>
      <c r="AQ327" s="154"/>
      <c r="AR327" s="154"/>
      <c r="AS327" s="154"/>
      <c r="AT327" s="154"/>
      <c r="AU327" s="154"/>
      <c r="AV327" s="154"/>
      <c r="AY327" s="154"/>
      <c r="AZ327" s="154"/>
      <c r="BA327" s="154"/>
      <c r="BB327" s="154"/>
      <c r="BC327" s="154"/>
      <c r="BD327" s="154"/>
      <c r="BE327" s="154"/>
      <c r="BF327" s="154"/>
      <c r="BG327" s="154"/>
      <c r="BH327" s="154"/>
      <c r="BI327" s="154"/>
      <c r="BJ327" s="154"/>
      <c r="BK327" s="154"/>
      <c r="BL327" s="154"/>
      <c r="BM327" s="154"/>
    </row>
    <row r="328" spans="1:65" ht="13.5" customHeight="1" x14ac:dyDescent="0.25">
      <c r="A328" s="69"/>
      <c r="B328" s="75" t="str">
        <f>IFERROR(IF(VLOOKUP(Podklady!B45,$C$9:$C$305,1,FALSE),CONCATENATE("Dodatek č."," ",Podklady!B45),""),"")</f>
        <v/>
      </c>
      <c r="C328" s="313" t="str">
        <f>IF(G328=TRUE,SUMIFS($D$9:$D$305,$C$9:$C$305,Podklady!B45),"")</f>
        <v/>
      </c>
      <c r="D328" s="314"/>
      <c r="E328" s="151" t="str">
        <f>IF(G328=TRUE,SUMIFS($E$9:$E$305,$C$9:$C$305,Podklady!B45),"")</f>
        <v/>
      </c>
      <c r="F328" s="151" t="str">
        <f>IF(G328=TRUE,SUMIFS($F$9:$F$305,$C$9:$C$305,Podklady!B45),"")</f>
        <v/>
      </c>
      <c r="G328" s="11" t="b">
        <f t="shared" si="291"/>
        <v>0</v>
      </c>
      <c r="H328" s="124"/>
      <c r="I328" s="124"/>
      <c r="J328" s="122"/>
      <c r="K328" s="122"/>
      <c r="L328" s="17"/>
      <c r="M328" s="17"/>
      <c r="N328" s="17"/>
      <c r="O328" s="17"/>
      <c r="P328" s="126"/>
      <c r="Q328" s="122"/>
      <c r="R328" s="122"/>
      <c r="S328" s="127"/>
      <c r="T328" s="122"/>
      <c r="U328" s="122"/>
      <c r="V328" s="122"/>
      <c r="W328" s="122"/>
      <c r="X328" s="122"/>
      <c r="Y328" s="122"/>
      <c r="AO328" s="121"/>
      <c r="AP328" s="155"/>
      <c r="AQ328" s="154"/>
      <c r="AR328" s="154"/>
      <c r="AS328" s="154"/>
      <c r="AT328" s="154"/>
      <c r="AU328" s="154"/>
      <c r="AV328" s="154"/>
      <c r="AY328" s="154"/>
      <c r="AZ328" s="154"/>
      <c r="BA328" s="154"/>
      <c r="BB328" s="154"/>
      <c r="BC328" s="154"/>
      <c r="BD328" s="154"/>
      <c r="BE328" s="154"/>
      <c r="BF328" s="154"/>
      <c r="BG328" s="154"/>
      <c r="BH328" s="154"/>
      <c r="BI328" s="154"/>
      <c r="BJ328" s="154"/>
      <c r="BK328" s="154"/>
      <c r="BL328" s="154"/>
      <c r="BM328" s="154"/>
    </row>
    <row r="329" spans="1:65" ht="14.25" thickBot="1" x14ac:dyDescent="0.3">
      <c r="A329" s="69"/>
      <c r="B329" s="75" t="str">
        <f>IFERROR(IF(VLOOKUP(Podklady!B46,$C$9:$C$305,1,FALSE),CONCATENATE("Dodatek č."," ",Podklady!B46),""),"")</f>
        <v/>
      </c>
      <c r="C329" s="313" t="str">
        <f>IF(G329=TRUE,SUMIFS($D$9:$D$305,$C$9:$C$305,Podklady!B46),"")</f>
        <v/>
      </c>
      <c r="D329" s="314"/>
      <c r="E329" s="151" t="str">
        <f>IF(G329=TRUE,SUMIFS($E$9:$E$305,$C$9:$C$305,Podklady!B46),"")</f>
        <v/>
      </c>
      <c r="F329" s="151" t="str">
        <f>IF(G329=TRUE,SUMIFS($F$9:$F$305,$C$9:$C$305,Podklady!B46),"")</f>
        <v/>
      </c>
      <c r="G329" s="11" t="b">
        <f t="shared" si="291"/>
        <v>0</v>
      </c>
      <c r="H329" s="124"/>
      <c r="I329" s="124"/>
      <c r="J329" s="122"/>
      <c r="K329" s="122"/>
      <c r="L329" s="17"/>
      <c r="M329" s="17"/>
      <c r="N329" s="17"/>
      <c r="O329" s="17"/>
      <c r="P329" s="126"/>
      <c r="Q329" s="122"/>
      <c r="R329" s="122"/>
      <c r="S329" s="127"/>
      <c r="T329" s="122"/>
      <c r="U329" s="122"/>
      <c r="V329" s="122"/>
      <c r="W329" s="122"/>
      <c r="X329" s="122"/>
      <c r="Y329" s="122"/>
      <c r="AO329" s="121"/>
      <c r="AP329" s="155"/>
      <c r="AQ329" s="154"/>
      <c r="AR329" s="154"/>
      <c r="AS329" s="154"/>
      <c r="AT329" s="154"/>
      <c r="AU329" s="154"/>
      <c r="AV329" s="154"/>
      <c r="AY329" s="154"/>
      <c r="AZ329" s="154"/>
      <c r="BA329" s="154"/>
      <c r="BB329" s="154"/>
      <c r="BC329" s="154"/>
      <c r="BD329" s="154"/>
      <c r="BE329" s="154"/>
      <c r="BF329" s="154"/>
      <c r="BG329" s="154"/>
      <c r="BH329" s="154"/>
      <c r="BI329" s="154"/>
      <c r="BJ329" s="154"/>
      <c r="BK329" s="154"/>
      <c r="BL329" s="154"/>
      <c r="BM329" s="154"/>
    </row>
    <row r="330" spans="1:65" hidden="1" outlineLevel="1" x14ac:dyDescent="0.25">
      <c r="A330" s="69"/>
      <c r="B330" s="75" t="str">
        <f>IFERROR(IF(VLOOKUP(Podklady!B47,$C$9:$C$305,1,FALSE),CONCATENATE("Dodatek č."," ",Podklady!B47),""),"")</f>
        <v/>
      </c>
      <c r="C330" s="313" t="str">
        <f>IF(G330=TRUE,SUMIFS($D$9:$D$305,$C$9:$C$305,Podklady!B47),"")</f>
        <v/>
      </c>
      <c r="D330" s="314"/>
      <c r="E330" s="151" t="str">
        <f>IF(G330=TRUE,SUMIFS($E$9:$E$305,$C$9:$C$305,Podklady!B47),"")</f>
        <v/>
      </c>
      <c r="F330" s="151" t="str">
        <f>IF(G330=TRUE,SUMIFS($F$9:$F$305,$C$9:$C$305,Podklady!B47),"")</f>
        <v/>
      </c>
      <c r="G330" s="11" t="b">
        <f t="shared" si="291"/>
        <v>0</v>
      </c>
      <c r="H330" s="124"/>
      <c r="I330" s="124"/>
      <c r="J330" s="122"/>
      <c r="K330" s="122"/>
      <c r="L330" s="17"/>
      <c r="M330" s="17"/>
      <c r="N330" s="17"/>
      <c r="O330" s="17"/>
      <c r="P330" s="126"/>
      <c r="Q330" s="122"/>
      <c r="R330" s="122"/>
      <c r="S330" s="127"/>
      <c r="T330" s="122"/>
      <c r="U330" s="122"/>
      <c r="V330" s="122"/>
      <c r="W330" s="122"/>
      <c r="X330" s="122"/>
      <c r="Y330" s="122"/>
      <c r="AO330" s="121"/>
      <c r="AP330" s="155"/>
      <c r="AQ330" s="154"/>
      <c r="AR330" s="154"/>
      <c r="AS330" s="154"/>
      <c r="AT330" s="154"/>
      <c r="AU330" s="154"/>
      <c r="AV330" s="154"/>
      <c r="AY330" s="154"/>
      <c r="AZ330" s="154"/>
      <c r="BA330" s="154"/>
      <c r="BB330" s="154"/>
      <c r="BC330" s="154"/>
      <c r="BD330" s="154"/>
      <c r="BE330" s="154"/>
      <c r="BF330" s="154"/>
      <c r="BG330" s="154"/>
      <c r="BH330" s="154"/>
      <c r="BI330" s="154"/>
      <c r="BJ330" s="154"/>
      <c r="BK330" s="154"/>
      <c r="BL330" s="154"/>
      <c r="BM330" s="154"/>
    </row>
    <row r="331" spans="1:65" hidden="1" outlineLevel="1" x14ac:dyDescent="0.25">
      <c r="A331" s="69"/>
      <c r="B331" s="75" t="str">
        <f>IFERROR(IF(VLOOKUP(Podklady!B48,$C$9:$C$305,1,FALSE),CONCATENATE("Dodatek č."," ",Podklady!B48),""),"")</f>
        <v/>
      </c>
      <c r="C331" s="313" t="str">
        <f>IF(G331=TRUE,SUMIFS($D$9:$D$305,$C$9:$C$305,Podklady!B48),"")</f>
        <v/>
      </c>
      <c r="D331" s="314"/>
      <c r="E331" s="151" t="str">
        <f>IF(G331=TRUE,SUMIFS($E$9:$E$305,$C$9:$C$305,Podklady!B48),"")</f>
        <v/>
      </c>
      <c r="F331" s="151" t="str">
        <f>IF(G331=TRUE,SUMIFS($F$9:$F$305,$C$9:$C$305,Podklady!B48),"")</f>
        <v/>
      </c>
      <c r="G331" s="11" t="b">
        <f t="shared" si="291"/>
        <v>0</v>
      </c>
      <c r="H331" s="124"/>
      <c r="I331" s="124"/>
      <c r="J331" s="122"/>
      <c r="K331" s="122"/>
      <c r="L331" s="17"/>
      <c r="M331" s="17"/>
      <c r="N331" s="17"/>
      <c r="O331" s="17"/>
      <c r="P331" s="126"/>
      <c r="Q331" s="122"/>
      <c r="R331" s="122"/>
      <c r="S331" s="127"/>
      <c r="T331" s="122"/>
      <c r="U331" s="122"/>
      <c r="V331" s="122"/>
      <c r="W331" s="122"/>
      <c r="X331" s="122"/>
      <c r="Y331" s="122"/>
      <c r="AO331" s="121"/>
      <c r="AP331" s="155"/>
      <c r="AQ331" s="154"/>
      <c r="AR331" s="154"/>
      <c r="AS331" s="154"/>
      <c r="AT331" s="154"/>
      <c r="AU331" s="154"/>
      <c r="AV331" s="154"/>
      <c r="AY331" s="154"/>
      <c r="AZ331" s="154"/>
      <c r="BA331" s="154"/>
      <c r="BB331" s="154"/>
      <c r="BC331" s="154"/>
      <c r="BD331" s="154"/>
      <c r="BE331" s="154"/>
      <c r="BF331" s="154"/>
      <c r="BG331" s="154"/>
      <c r="BH331" s="154"/>
      <c r="BI331" s="154"/>
      <c r="BJ331" s="154"/>
      <c r="BK331" s="154"/>
      <c r="BL331" s="154"/>
      <c r="BM331" s="154"/>
    </row>
    <row r="332" spans="1:65" ht="13.5" hidden="1" customHeight="1" outlineLevel="1" x14ac:dyDescent="0.25">
      <c r="A332" s="69"/>
      <c r="B332" s="75" t="str">
        <f>IFERROR(IF(VLOOKUP(Podklady!B49,$C$9:$C$305,1,FALSE),CONCATENATE("Dodatek č."," ",Podklady!B49),""),"")</f>
        <v/>
      </c>
      <c r="C332" s="313" t="str">
        <f>IF(G332=TRUE,SUMIFS($D$9:$D$305,$C$9:$C$305,Podklady!B49),"")</f>
        <v/>
      </c>
      <c r="D332" s="314"/>
      <c r="E332" s="151" t="str">
        <f>IF(G332=TRUE,SUMIFS($E$9:$E$305,$C$9:$C$305,Podklady!B49),"")</f>
        <v/>
      </c>
      <c r="F332" s="151" t="str">
        <f>IF(G332=TRUE,SUMIFS($F$9:$F$305,$C$9:$C$305,Podklady!B49),"")</f>
        <v/>
      </c>
      <c r="G332" s="11" t="b">
        <f t="shared" si="291"/>
        <v>0</v>
      </c>
      <c r="H332" s="124"/>
      <c r="I332" s="124"/>
      <c r="J332" s="122"/>
      <c r="K332" s="122"/>
      <c r="L332" s="17"/>
      <c r="M332" s="17"/>
      <c r="N332" s="17"/>
      <c r="O332" s="17"/>
      <c r="P332" s="126"/>
      <c r="Q332" s="122"/>
      <c r="R332" s="122"/>
      <c r="S332" s="127"/>
      <c r="T332" s="122"/>
      <c r="U332" s="122"/>
      <c r="V332" s="122"/>
      <c r="W332" s="122"/>
      <c r="X332" s="122"/>
      <c r="Y332" s="122"/>
      <c r="AO332" s="121"/>
      <c r="AP332" s="155"/>
      <c r="AQ332" s="154"/>
      <c r="AR332" s="154"/>
      <c r="AS332" s="154"/>
      <c r="AT332" s="154"/>
      <c r="AU332" s="154"/>
      <c r="AV332" s="154"/>
      <c r="AY332" s="154"/>
      <c r="AZ332" s="154"/>
      <c r="BA332" s="154"/>
      <c r="BB332" s="154"/>
      <c r="BC332" s="154"/>
      <c r="BD332" s="154"/>
      <c r="BE332" s="154"/>
      <c r="BF332" s="154"/>
      <c r="BG332" s="154"/>
      <c r="BH332" s="154"/>
      <c r="BI332" s="154"/>
      <c r="BJ332" s="154"/>
      <c r="BK332" s="154"/>
      <c r="BL332" s="154"/>
      <c r="BM332" s="154"/>
    </row>
    <row r="333" spans="1:65" ht="13.5" hidden="1" customHeight="1" outlineLevel="1" x14ac:dyDescent="0.25">
      <c r="A333" s="69"/>
      <c r="B333" s="75" t="str">
        <f>IFERROR(IF(VLOOKUP(Podklady!B50,$C$9:$C$305,1,FALSE),CONCATENATE("Dodatek č."," ",Podklady!B50),""),"")</f>
        <v/>
      </c>
      <c r="C333" s="313" t="str">
        <f>IF(G333=TRUE,SUMIFS($D$9:$D$305,$C$9:$C$305,Podklady!B50),"")</f>
        <v/>
      </c>
      <c r="D333" s="314"/>
      <c r="E333" s="151" t="str">
        <f>IF(G333=TRUE,SUMIFS($E$9:$E$305,$C$9:$C$305,Podklady!B50),"")</f>
        <v/>
      </c>
      <c r="F333" s="151" t="str">
        <f>IF(G333=TRUE,SUMIFS($F$9:$F$305,$C$9:$C$305,Podklady!B50),"")</f>
        <v/>
      </c>
      <c r="G333" s="11" t="b">
        <f t="shared" si="291"/>
        <v>0</v>
      </c>
      <c r="H333" s="124"/>
      <c r="I333" s="124"/>
      <c r="J333" s="122"/>
      <c r="K333" s="122"/>
      <c r="L333" s="17"/>
      <c r="M333" s="17"/>
      <c r="N333" s="17"/>
      <c r="O333" s="17"/>
      <c r="P333" s="126"/>
      <c r="Q333" s="122"/>
      <c r="R333" s="122"/>
      <c r="S333" s="127"/>
      <c r="T333" s="122"/>
      <c r="U333" s="122"/>
      <c r="V333" s="122"/>
      <c r="W333" s="122"/>
      <c r="X333" s="122"/>
      <c r="Y333" s="122"/>
      <c r="AO333" s="121"/>
      <c r="AP333" s="155"/>
      <c r="AQ333" s="154"/>
      <c r="AR333" s="154"/>
      <c r="AS333" s="154"/>
      <c r="AT333" s="154"/>
      <c r="AU333" s="154"/>
      <c r="AV333" s="154"/>
      <c r="AY333" s="154"/>
      <c r="AZ333" s="154"/>
      <c r="BA333" s="154"/>
      <c r="BB333" s="154"/>
      <c r="BC333" s="154"/>
      <c r="BD333" s="154"/>
      <c r="BE333" s="154"/>
      <c r="BF333" s="154"/>
      <c r="BG333" s="154"/>
      <c r="BH333" s="154"/>
      <c r="BI333" s="154"/>
      <c r="BJ333" s="154"/>
      <c r="BK333" s="154"/>
      <c r="BL333" s="154"/>
      <c r="BM333" s="154"/>
    </row>
    <row r="334" spans="1:65" ht="13.5" hidden="1" customHeight="1" outlineLevel="1" x14ac:dyDescent="0.25">
      <c r="A334" s="69"/>
      <c r="B334" s="75" t="str">
        <f>IFERROR(IF(VLOOKUP(Podklady!B51,$C$9:$C$305,1,FALSE),CONCATENATE("Dodatek č."," ",Podklady!B51),""),"")</f>
        <v/>
      </c>
      <c r="C334" s="313" t="str">
        <f>IF(G334=TRUE,SUMIFS($D$9:$D$305,$C$9:$C$305,Podklady!B51),"")</f>
        <v/>
      </c>
      <c r="D334" s="314"/>
      <c r="E334" s="151" t="str">
        <f>IF(G334=TRUE,SUMIFS($E$9:$E$305,$C$9:$C$305,Podklady!B51),"")</f>
        <v/>
      </c>
      <c r="F334" s="151" t="str">
        <f>IF(G334=TRUE,SUMIFS($F$9:$F$305,$C$9:$C$305,Podklady!B51),"")</f>
        <v/>
      </c>
      <c r="G334" s="11" t="b">
        <f t="shared" si="291"/>
        <v>0</v>
      </c>
      <c r="H334" s="124"/>
      <c r="I334" s="124"/>
      <c r="J334" s="122"/>
      <c r="K334" s="122"/>
      <c r="L334" s="17"/>
      <c r="M334" s="17"/>
      <c r="N334" s="17"/>
      <c r="O334" s="17"/>
      <c r="P334" s="126"/>
      <c r="Q334" s="122"/>
      <c r="R334" s="122"/>
      <c r="S334" s="127"/>
      <c r="T334" s="122"/>
      <c r="U334" s="122"/>
      <c r="V334" s="122"/>
      <c r="W334" s="122"/>
      <c r="X334" s="122"/>
      <c r="Y334" s="122"/>
      <c r="AO334" s="121"/>
      <c r="AP334" s="155"/>
      <c r="AQ334" s="154"/>
      <c r="AR334" s="154"/>
      <c r="AS334" s="154"/>
      <c r="AT334" s="154"/>
      <c r="AU334" s="154"/>
      <c r="AV334" s="154"/>
      <c r="AY334" s="154"/>
      <c r="AZ334" s="154"/>
      <c r="BA334" s="154"/>
      <c r="BB334" s="154"/>
      <c r="BC334" s="154"/>
      <c r="BD334" s="154"/>
      <c r="BE334" s="154"/>
      <c r="BF334" s="154"/>
      <c r="BG334" s="154"/>
      <c r="BH334" s="154"/>
      <c r="BI334" s="154"/>
      <c r="BJ334" s="154"/>
      <c r="BK334" s="154"/>
      <c r="BL334" s="154"/>
      <c r="BM334" s="154"/>
    </row>
    <row r="335" spans="1:65" ht="14.25" hidden="1" customHeight="1" outlineLevel="1" x14ac:dyDescent="0.25">
      <c r="A335" s="69"/>
      <c r="B335" s="75" t="str">
        <f>IFERROR(IF(VLOOKUP(Podklady!B52,$C$9:$C$305,1,FALSE),CONCATENATE("Dodatek č."," ",Podklady!B52),""),"")</f>
        <v/>
      </c>
      <c r="C335" s="313" t="str">
        <f>IF(G335=TRUE,SUMIFS($D$9:$D$305,$C$9:$C$305,Podklady!B52),"")</f>
        <v/>
      </c>
      <c r="D335" s="314"/>
      <c r="E335" s="151" t="str">
        <f>IF(G335=TRUE,SUMIFS($E$9:$E$305,$C$9:$C$305,Podklady!B52),"")</f>
        <v/>
      </c>
      <c r="F335" s="151" t="str">
        <f>IF(G335=TRUE,SUMIFS($F$9:$F$305,$C$9:$C$305,Podklady!B52),"")</f>
        <v/>
      </c>
      <c r="G335" s="11" t="b">
        <f t="shared" si="291"/>
        <v>0</v>
      </c>
      <c r="H335" s="124"/>
      <c r="I335" s="124"/>
      <c r="J335" s="122"/>
      <c r="K335" s="122"/>
      <c r="L335" s="17"/>
      <c r="M335" s="17"/>
      <c r="N335" s="17"/>
      <c r="O335" s="17"/>
      <c r="P335" s="126"/>
      <c r="Q335" s="122"/>
      <c r="R335" s="122"/>
      <c r="S335" s="127"/>
      <c r="T335" s="122"/>
      <c r="U335" s="122"/>
      <c r="V335" s="122"/>
      <c r="W335" s="122"/>
      <c r="X335" s="122"/>
      <c r="Y335" s="122"/>
      <c r="AO335" s="121"/>
      <c r="AP335" s="155"/>
      <c r="AQ335" s="154"/>
      <c r="AR335" s="154"/>
      <c r="AS335" s="154"/>
      <c r="AT335" s="154"/>
      <c r="AU335" s="154"/>
      <c r="AV335" s="154"/>
      <c r="AY335" s="154"/>
      <c r="AZ335" s="154"/>
      <c r="BA335" s="154"/>
      <c r="BB335" s="154"/>
      <c r="BC335" s="154"/>
      <c r="BD335" s="154"/>
      <c r="BE335" s="154"/>
      <c r="BF335" s="154"/>
      <c r="BG335" s="154"/>
      <c r="BH335" s="154"/>
      <c r="BI335" s="154"/>
      <c r="BJ335" s="154"/>
      <c r="BK335" s="154"/>
      <c r="BL335" s="154"/>
      <c r="BM335" s="154"/>
    </row>
    <row r="336" spans="1:65" hidden="1" outlineLevel="1" x14ac:dyDescent="0.25">
      <c r="A336" s="69"/>
      <c r="B336" s="75" t="str">
        <f>IFERROR(IF(VLOOKUP(Podklady!B53,$C$9:$C$305,1,FALSE),CONCATENATE("Dodatek č."," ",Podklady!B53),""),"")</f>
        <v/>
      </c>
      <c r="C336" s="313" t="str">
        <f>IF(G336=TRUE,SUMIFS($D$9:$D$305,$C$9:$C$305,Podklady!B53),"")</f>
        <v/>
      </c>
      <c r="D336" s="314"/>
      <c r="E336" s="151" t="str">
        <f>IF(G336=TRUE,SUMIFS($E$9:$E$305,$C$9:$C$305,Podklady!B53),"")</f>
        <v/>
      </c>
      <c r="F336" s="151" t="str">
        <f>IF(G336=TRUE,SUMIFS($F$9:$F$305,$C$9:$C$305,Podklady!B53),"")</f>
        <v/>
      </c>
      <c r="G336" s="11" t="b">
        <f t="shared" si="291"/>
        <v>0</v>
      </c>
      <c r="H336" s="124"/>
      <c r="I336" s="124"/>
      <c r="J336" s="122"/>
      <c r="K336" s="122"/>
      <c r="L336" s="17"/>
      <c r="M336" s="17"/>
      <c r="N336" s="17"/>
      <c r="O336" s="17"/>
      <c r="P336" s="126"/>
      <c r="Q336" s="122"/>
      <c r="R336" s="122"/>
      <c r="S336" s="127"/>
      <c r="T336" s="122"/>
      <c r="U336" s="122"/>
      <c r="V336" s="122"/>
      <c r="W336" s="122"/>
      <c r="X336" s="122"/>
      <c r="Y336" s="122"/>
      <c r="AO336" s="121"/>
      <c r="AP336" s="155"/>
      <c r="AQ336" s="154"/>
      <c r="AR336" s="154"/>
      <c r="AS336" s="154"/>
      <c r="AT336" s="154"/>
      <c r="AU336" s="154"/>
      <c r="AV336" s="154"/>
      <c r="AY336" s="154"/>
      <c r="AZ336" s="154"/>
      <c r="BA336" s="154"/>
      <c r="BB336" s="154"/>
      <c r="BC336" s="154"/>
      <c r="BD336" s="154"/>
      <c r="BE336" s="154"/>
      <c r="BF336" s="154"/>
      <c r="BG336" s="154"/>
      <c r="BH336" s="154"/>
      <c r="BI336" s="154"/>
      <c r="BJ336" s="154"/>
      <c r="BK336" s="154"/>
      <c r="BL336" s="154"/>
      <c r="BM336" s="154"/>
    </row>
    <row r="337" spans="1:65" hidden="1" outlineLevel="1" x14ac:dyDescent="0.25">
      <c r="A337" s="69"/>
      <c r="B337" s="75" t="str">
        <f>IFERROR(IF(VLOOKUP(Podklady!B54,$C$9:$C$305,1,FALSE),CONCATENATE("Dodatek č."," ",Podklady!B54),""),"")</f>
        <v/>
      </c>
      <c r="C337" s="313" t="str">
        <f>IF(G337=TRUE,SUMIFS($D$9:$D$305,$C$9:$C$305,Podklady!B54),"")</f>
        <v/>
      </c>
      <c r="D337" s="314"/>
      <c r="E337" s="151" t="str">
        <f>IF(G337=TRUE,SUMIFS($E$9:$E$305,$C$9:$C$305,Podklady!B54),"")</f>
        <v/>
      </c>
      <c r="F337" s="151" t="str">
        <f>IF(G337=TRUE,SUMIFS($F$9:$F$305,$C$9:$C$305,Podklady!B54),"")</f>
        <v/>
      </c>
      <c r="G337" s="11" t="b">
        <f t="shared" si="291"/>
        <v>0</v>
      </c>
      <c r="H337" s="124"/>
      <c r="I337" s="124"/>
      <c r="J337" s="122"/>
      <c r="K337" s="122"/>
      <c r="L337" s="17"/>
      <c r="M337" s="17"/>
      <c r="N337" s="17"/>
      <c r="O337" s="17"/>
      <c r="P337" s="126"/>
      <c r="Q337" s="122"/>
      <c r="R337" s="122"/>
      <c r="S337" s="127"/>
      <c r="T337" s="122"/>
      <c r="U337" s="122"/>
      <c r="V337" s="122"/>
      <c r="W337" s="122"/>
      <c r="X337" s="122"/>
      <c r="Y337" s="122"/>
      <c r="AO337" s="121"/>
      <c r="AP337" s="155"/>
      <c r="AQ337" s="154"/>
      <c r="AR337" s="154"/>
      <c r="AS337" s="154"/>
      <c r="AT337" s="154"/>
      <c r="AU337" s="154"/>
      <c r="AV337" s="154"/>
      <c r="AY337" s="154"/>
      <c r="AZ337" s="154"/>
      <c r="BA337" s="154"/>
      <c r="BB337" s="154"/>
      <c r="BC337" s="154"/>
      <c r="BD337" s="154"/>
      <c r="BE337" s="154"/>
      <c r="BF337" s="154"/>
      <c r="BG337" s="154"/>
      <c r="BH337" s="154"/>
      <c r="BI337" s="154"/>
      <c r="BJ337" s="154"/>
      <c r="BK337" s="154"/>
      <c r="BL337" s="154"/>
      <c r="BM337" s="154"/>
    </row>
    <row r="338" spans="1:65" hidden="1" outlineLevel="1" x14ac:dyDescent="0.25">
      <c r="A338" s="69"/>
      <c r="B338" s="75" t="str">
        <f>IFERROR(IF(VLOOKUP(Podklady!B55,$C$9:$C$305,1,FALSE),CONCATENATE("Dodatek č."," ",Podklady!B55),""),"")</f>
        <v/>
      </c>
      <c r="C338" s="313" t="str">
        <f>IF(G338=TRUE,SUMIFS($D$9:$D$305,$C$9:$C$305,Podklady!B55),"")</f>
        <v/>
      </c>
      <c r="D338" s="314"/>
      <c r="E338" s="151" t="str">
        <f>IF(G338=TRUE,SUMIFS($E$9:$E$305,$C$9:$C$305,Podklady!B55),"")</f>
        <v/>
      </c>
      <c r="F338" s="151" t="str">
        <f>IF(G338=TRUE,SUMIFS($F$9:$F$305,$C$9:$C$305,Podklady!B55),"")</f>
        <v/>
      </c>
      <c r="G338" s="11" t="b">
        <f t="shared" si="291"/>
        <v>0</v>
      </c>
      <c r="H338" s="124"/>
      <c r="I338" s="124"/>
      <c r="J338" s="122"/>
      <c r="K338" s="122"/>
      <c r="L338" s="17"/>
      <c r="M338" s="17"/>
      <c r="N338" s="17"/>
      <c r="O338" s="17"/>
      <c r="P338" s="126"/>
      <c r="Q338" s="122"/>
      <c r="R338" s="122"/>
      <c r="S338" s="127"/>
      <c r="T338" s="122"/>
      <c r="U338" s="122"/>
      <c r="V338" s="122"/>
      <c r="W338" s="122"/>
      <c r="X338" s="122"/>
      <c r="Y338" s="122"/>
      <c r="AO338" s="121"/>
      <c r="AP338" s="155"/>
      <c r="AQ338" s="154"/>
      <c r="AR338" s="154"/>
      <c r="AS338" s="154"/>
      <c r="AT338" s="154"/>
      <c r="AU338" s="154"/>
      <c r="AV338" s="154"/>
      <c r="AY338" s="154"/>
      <c r="AZ338" s="154"/>
      <c r="BA338" s="154"/>
      <c r="BB338" s="154"/>
      <c r="BC338" s="154"/>
      <c r="BD338" s="154"/>
      <c r="BE338" s="154"/>
      <c r="BF338" s="154"/>
      <c r="BG338" s="154"/>
      <c r="BH338" s="154"/>
      <c r="BI338" s="154"/>
      <c r="BJ338" s="154"/>
      <c r="BK338" s="154"/>
      <c r="BL338" s="154"/>
      <c r="BM338" s="154"/>
    </row>
    <row r="339" spans="1:65" hidden="1" outlineLevel="1" x14ac:dyDescent="0.25">
      <c r="A339" s="69"/>
      <c r="B339" s="75" t="str">
        <f>IFERROR(IF(VLOOKUP(Podklady!B56,$C$9:$C$305,1,FALSE),CONCATENATE("Dodatek č."," ",Podklady!B56),""),"")</f>
        <v/>
      </c>
      <c r="C339" s="313" t="str">
        <f>IF(G339=TRUE,SUMIFS($D$9:$D$305,$C$9:$C$305,Podklady!B56),"")</f>
        <v/>
      </c>
      <c r="D339" s="314"/>
      <c r="E339" s="151" t="str">
        <f>IF(G339=TRUE,SUMIFS($E$9:$E$305,$C$9:$C$305,Podklady!B56),"")</f>
        <v/>
      </c>
      <c r="F339" s="151" t="str">
        <f>IF(G339=TRUE,SUMIFS($F$9:$F$305,$C$9:$C$305,Podklady!B56),"")</f>
        <v/>
      </c>
      <c r="G339" s="11" t="b">
        <f t="shared" si="291"/>
        <v>0</v>
      </c>
      <c r="H339" s="124"/>
      <c r="I339" s="124"/>
      <c r="J339" s="122"/>
      <c r="K339" s="122"/>
      <c r="L339" s="17"/>
      <c r="M339" s="17"/>
      <c r="N339" s="17"/>
      <c r="O339" s="17"/>
      <c r="P339" s="126"/>
      <c r="Q339" s="122"/>
      <c r="R339" s="122"/>
      <c r="S339" s="127"/>
      <c r="T339" s="122"/>
      <c r="U339" s="122"/>
      <c r="V339" s="122"/>
      <c r="W339" s="122"/>
      <c r="X339" s="122"/>
      <c r="Y339" s="122"/>
      <c r="AO339" s="121"/>
      <c r="AP339" s="155"/>
      <c r="AQ339" s="154"/>
      <c r="AR339" s="154"/>
      <c r="AS339" s="154"/>
      <c r="AT339" s="154"/>
      <c r="AU339" s="154"/>
      <c r="AV339" s="154"/>
      <c r="AY339" s="154"/>
      <c r="AZ339" s="154"/>
      <c r="BA339" s="154"/>
      <c r="BB339" s="154"/>
      <c r="BC339" s="154"/>
      <c r="BD339" s="154"/>
      <c r="BE339" s="154"/>
      <c r="BF339" s="154"/>
      <c r="BG339" s="154"/>
      <c r="BH339" s="154"/>
      <c r="BI339" s="154"/>
      <c r="BJ339" s="154"/>
      <c r="BK339" s="154"/>
      <c r="BL339" s="154"/>
      <c r="BM339" s="154"/>
    </row>
    <row r="340" spans="1:65" hidden="1" outlineLevel="1" x14ac:dyDescent="0.25">
      <c r="A340" s="69"/>
      <c r="B340" s="75" t="str">
        <f>IFERROR(IF(VLOOKUP(Podklady!B57,$C$9:$C$305,1,FALSE),CONCATENATE("Dodatek č."," ",Podklady!B57),""),"")</f>
        <v/>
      </c>
      <c r="C340" s="313" t="str">
        <f>IF(G340=TRUE,SUMIFS($D$9:$D$305,$C$9:$C$305,Podklady!B57),"")</f>
        <v/>
      </c>
      <c r="D340" s="314"/>
      <c r="E340" s="151" t="str">
        <f>IF(G340=TRUE,SUMIFS($E$9:$E$305,$C$9:$C$305,Podklady!B57),"")</f>
        <v/>
      </c>
      <c r="F340" s="151" t="str">
        <f>IF(G340=TRUE,SUMIFS($F$9:$F$305,$C$9:$C$305,Podklady!B57),"")</f>
        <v/>
      </c>
      <c r="G340" s="11" t="b">
        <f t="shared" si="291"/>
        <v>0</v>
      </c>
      <c r="H340" s="124"/>
      <c r="I340" s="124"/>
      <c r="J340" s="122"/>
      <c r="K340" s="122"/>
      <c r="L340" s="17"/>
      <c r="M340" s="17"/>
      <c r="N340" s="17"/>
      <c r="O340" s="17"/>
      <c r="P340" s="126"/>
      <c r="Q340" s="122"/>
      <c r="R340" s="122"/>
      <c r="S340" s="127"/>
      <c r="T340" s="122"/>
      <c r="U340" s="122"/>
      <c r="V340" s="122"/>
      <c r="W340" s="122"/>
      <c r="X340" s="122"/>
      <c r="Y340" s="122"/>
      <c r="AO340" s="121"/>
      <c r="AP340" s="155"/>
      <c r="AQ340" s="154"/>
      <c r="AR340" s="154"/>
      <c r="AS340" s="154"/>
      <c r="AT340" s="154"/>
      <c r="AU340" s="154"/>
      <c r="AV340" s="154"/>
      <c r="AY340" s="154"/>
      <c r="AZ340" s="154"/>
      <c r="BA340" s="154"/>
      <c r="BB340" s="154"/>
      <c r="BC340" s="154"/>
      <c r="BD340" s="154"/>
      <c r="BE340" s="154"/>
      <c r="BF340" s="154"/>
      <c r="BG340" s="154"/>
      <c r="BH340" s="154"/>
      <c r="BI340" s="154"/>
      <c r="BJ340" s="154"/>
      <c r="BK340" s="154"/>
      <c r="BL340" s="154"/>
      <c r="BM340" s="154"/>
    </row>
    <row r="341" spans="1:65" hidden="1" outlineLevel="1" x14ac:dyDescent="0.25">
      <c r="A341" s="69"/>
      <c r="B341" s="75" t="str">
        <f>IFERROR(IF(VLOOKUP(Podklady!B58,$C$9:$C$305,1,FALSE),CONCATENATE("Dodatek č."," ",Podklady!B58),""),"")</f>
        <v/>
      </c>
      <c r="C341" s="313" t="str">
        <f>IF(G341=TRUE,SUMIFS($D$9:$D$305,$C$9:$C$305,Podklady!B58),"")</f>
        <v/>
      </c>
      <c r="D341" s="314"/>
      <c r="E341" s="151" t="str">
        <f>IF(G341=TRUE,SUMIFS($E$9:$E$305,$C$9:$C$305,Podklady!B58),"")</f>
        <v/>
      </c>
      <c r="F341" s="151" t="str">
        <f>IF(G341=TRUE,SUMIFS($F$9:$F$305,$C$9:$C$305,Podklady!B58),"")</f>
        <v/>
      </c>
      <c r="G341" s="11" t="b">
        <f t="shared" si="291"/>
        <v>0</v>
      </c>
      <c r="H341" s="124"/>
      <c r="I341" s="124"/>
      <c r="J341" s="122"/>
      <c r="K341" s="122"/>
      <c r="L341" s="17"/>
      <c r="M341" s="17"/>
      <c r="N341" s="17"/>
      <c r="O341" s="17"/>
      <c r="P341" s="126"/>
      <c r="Q341" s="122"/>
      <c r="R341" s="122"/>
      <c r="S341" s="127"/>
      <c r="T341" s="122"/>
      <c r="U341" s="122"/>
      <c r="V341" s="122"/>
      <c r="W341" s="122"/>
      <c r="X341" s="122"/>
      <c r="Y341" s="122"/>
      <c r="AO341" s="121"/>
      <c r="AP341" s="155"/>
      <c r="AQ341" s="154"/>
      <c r="AR341" s="154"/>
      <c r="AS341" s="154"/>
      <c r="AT341" s="154"/>
      <c r="AU341" s="154"/>
      <c r="AV341" s="154"/>
      <c r="AY341" s="154"/>
      <c r="AZ341" s="154"/>
      <c r="BA341" s="154"/>
      <c r="BB341" s="154"/>
      <c r="BC341" s="154"/>
      <c r="BD341" s="154"/>
      <c r="BE341" s="154"/>
      <c r="BF341" s="154"/>
      <c r="BG341" s="154"/>
      <c r="BH341" s="154"/>
      <c r="BI341" s="154"/>
      <c r="BJ341" s="154"/>
      <c r="BK341" s="154"/>
      <c r="BL341" s="154"/>
      <c r="BM341" s="154"/>
    </row>
    <row r="342" spans="1:65" hidden="1" outlineLevel="1" x14ac:dyDescent="0.25">
      <c r="A342" s="69"/>
      <c r="B342" s="75" t="str">
        <f>IFERROR(IF(VLOOKUP(Podklady!B59,$C$9:$C$305,1,FALSE),CONCATENATE("Dodatek č."," ",Podklady!B59),""),"")</f>
        <v/>
      </c>
      <c r="C342" s="313" t="str">
        <f>IF(G342=TRUE,SUMIFS($D$9:$D$305,$C$9:$C$305,Podklady!B59),"")</f>
        <v/>
      </c>
      <c r="D342" s="314"/>
      <c r="E342" s="151" t="str">
        <f>IF(G342=TRUE,SUMIFS($E$9:$E$305,$C$9:$C$305,Podklady!B59),"")</f>
        <v/>
      </c>
      <c r="F342" s="151" t="str">
        <f>IF(G342=TRUE,SUMIFS($F$9:$F$305,$C$9:$C$305,Podklady!B59),"")</f>
        <v/>
      </c>
      <c r="G342" s="11" t="b">
        <f t="shared" si="291"/>
        <v>0</v>
      </c>
      <c r="H342" s="124"/>
      <c r="I342" s="124"/>
      <c r="J342" s="122"/>
      <c r="K342" s="122"/>
      <c r="L342" s="17"/>
      <c r="M342" s="17"/>
      <c r="N342" s="17"/>
      <c r="O342" s="17"/>
      <c r="P342" s="126"/>
      <c r="Q342" s="122"/>
      <c r="R342" s="122"/>
      <c r="S342" s="127"/>
      <c r="T342" s="122"/>
      <c r="U342" s="122"/>
      <c r="V342" s="122"/>
      <c r="W342" s="122"/>
      <c r="X342" s="122"/>
      <c r="Y342" s="122"/>
      <c r="AO342" s="121"/>
      <c r="AP342" s="155"/>
      <c r="AQ342" s="154"/>
      <c r="AR342" s="154"/>
      <c r="AS342" s="154"/>
      <c r="AT342" s="154"/>
      <c r="AU342" s="154"/>
      <c r="AV342" s="154"/>
      <c r="AY342" s="154"/>
      <c r="AZ342" s="154"/>
      <c r="BA342" s="154"/>
      <c r="BB342" s="154"/>
      <c r="BC342" s="154"/>
      <c r="BD342" s="154"/>
      <c r="BE342" s="154"/>
      <c r="BF342" s="154"/>
      <c r="BG342" s="154"/>
      <c r="BH342" s="154"/>
      <c r="BI342" s="154"/>
      <c r="BJ342" s="154"/>
      <c r="BK342" s="154"/>
      <c r="BL342" s="154"/>
      <c r="BM342" s="154"/>
    </row>
    <row r="343" spans="1:65" hidden="1" outlineLevel="1" x14ac:dyDescent="0.25">
      <c r="A343" s="69"/>
      <c r="B343" s="75" t="str">
        <f>IFERROR(IF(VLOOKUP(Podklady!B60,$C$9:$C$305,1,FALSE),CONCATENATE("Dodatek č."," ",Podklady!B60),""),"")</f>
        <v/>
      </c>
      <c r="C343" s="313" t="str">
        <f>IF(G343=TRUE,SUMIFS($D$9:$D$305,$C$9:$C$305,Podklady!B60),"")</f>
        <v/>
      </c>
      <c r="D343" s="314"/>
      <c r="E343" s="151" t="str">
        <f>IF(G343=TRUE,SUMIFS($E$9:$E$305,$C$9:$C$305,Podklady!B60),"")</f>
        <v/>
      </c>
      <c r="F343" s="151" t="str">
        <f>IF(G343=TRUE,SUMIFS($F$9:$F$305,$C$9:$C$305,Podklady!B60),"")</f>
        <v/>
      </c>
      <c r="G343" s="11" t="b">
        <f t="shared" si="291"/>
        <v>0</v>
      </c>
      <c r="H343" s="124"/>
      <c r="I343" s="124"/>
      <c r="J343" s="122"/>
      <c r="K343" s="122"/>
      <c r="L343" s="17"/>
      <c r="M343" s="17"/>
      <c r="N343" s="17"/>
      <c r="O343" s="17"/>
      <c r="P343" s="126"/>
      <c r="Q343" s="122"/>
      <c r="R343" s="122"/>
      <c r="S343" s="127"/>
      <c r="T343" s="122"/>
      <c r="U343" s="122"/>
      <c r="V343" s="122"/>
      <c r="W343" s="122"/>
      <c r="X343" s="122"/>
      <c r="Y343" s="122"/>
      <c r="AO343" s="121"/>
      <c r="AP343" s="155"/>
      <c r="AQ343" s="154"/>
      <c r="AR343" s="154"/>
      <c r="AS343" s="154"/>
      <c r="AT343" s="154"/>
      <c r="AU343" s="154"/>
      <c r="AV343" s="154"/>
      <c r="AY343" s="154"/>
      <c r="AZ343" s="154"/>
      <c r="BA343" s="154"/>
      <c r="BB343" s="154"/>
      <c r="BC343" s="154"/>
      <c r="BD343" s="154"/>
      <c r="BE343" s="154"/>
      <c r="BF343" s="154"/>
      <c r="BG343" s="154"/>
      <c r="BH343" s="154"/>
      <c r="BI343" s="154"/>
      <c r="BJ343" s="154"/>
      <c r="BK343" s="154"/>
      <c r="BL343" s="154"/>
      <c r="BM343" s="154"/>
    </row>
    <row r="344" spans="1:65" ht="14.25" hidden="1" outlineLevel="1" thickBot="1" x14ac:dyDescent="0.3">
      <c r="A344" s="69"/>
      <c r="B344" s="75" t="str">
        <f>IFERROR(IF(VLOOKUP(Podklady!B61,$C$9:$C$305,1,FALSE),CONCATENATE("Dodatek č."," ",Podklady!B61),""),"")</f>
        <v/>
      </c>
      <c r="C344" s="313" t="str">
        <f>IF(G344=TRUE,SUMIFS($D$9:$D$305,$C$9:$C$305,Podklady!B61),"")</f>
        <v/>
      </c>
      <c r="D344" s="314"/>
      <c r="E344" s="151" t="str">
        <f>IF(G344=TRUE,SUMIFS($E$9:$E$305,$C$9:$C$305,Podklady!B61),"")</f>
        <v/>
      </c>
      <c r="F344" s="151" t="str">
        <f>IF(G344=TRUE,SUMIFS($F$9:$F$305,$C$9:$C$305,Podklady!B61),"")</f>
        <v/>
      </c>
      <c r="G344" s="11" t="b">
        <f t="shared" si="291"/>
        <v>0</v>
      </c>
      <c r="H344" s="124"/>
      <c r="I344" s="124"/>
      <c r="J344" s="122"/>
      <c r="K344" s="122"/>
      <c r="L344" s="17"/>
      <c r="M344" s="17"/>
      <c r="N344" s="17"/>
      <c r="O344" s="17"/>
      <c r="P344" s="126"/>
      <c r="Q344" s="122"/>
      <c r="R344" s="122"/>
      <c r="S344" s="127"/>
      <c r="T344" s="122"/>
      <c r="U344" s="122"/>
      <c r="V344" s="122"/>
      <c r="W344" s="122"/>
      <c r="X344" s="122"/>
      <c r="Y344" s="122"/>
      <c r="AO344" s="121"/>
      <c r="AP344" s="155"/>
      <c r="AQ344" s="154"/>
      <c r="AR344" s="154"/>
      <c r="AS344" s="154"/>
      <c r="AT344" s="154"/>
      <c r="AU344" s="154"/>
      <c r="AV344" s="154"/>
      <c r="AY344" s="154"/>
      <c r="AZ344" s="154"/>
      <c r="BA344" s="154"/>
      <c r="BB344" s="154"/>
      <c r="BC344" s="154"/>
      <c r="BD344" s="154"/>
      <c r="BE344" s="154"/>
      <c r="BF344" s="154"/>
      <c r="BG344" s="154"/>
      <c r="BH344" s="154"/>
      <c r="BI344" s="154"/>
      <c r="BJ344" s="154"/>
      <c r="BK344" s="154"/>
      <c r="BL344" s="154"/>
      <c r="BM344" s="154"/>
    </row>
    <row r="345" spans="1:65" ht="22.5" customHeight="1" collapsed="1" thickBot="1" x14ac:dyDescent="0.3">
      <c r="A345" s="72"/>
      <c r="B345" s="73" t="s">
        <v>8</v>
      </c>
      <c r="C345" s="352">
        <f>SUM(C313:D344)</f>
        <v>0</v>
      </c>
      <c r="D345" s="353"/>
      <c r="E345" s="149">
        <f>SUM(E313:E344)</f>
        <v>0</v>
      </c>
      <c r="F345" s="149">
        <f>SUM(F313:F344)</f>
        <v>0</v>
      </c>
      <c r="G345" s="130"/>
      <c r="H345" s="123"/>
      <c r="I345" s="123"/>
      <c r="J345" s="125"/>
      <c r="K345" s="123"/>
      <c r="L345" s="74"/>
      <c r="M345" s="74"/>
      <c r="N345" s="74"/>
      <c r="O345" s="74"/>
      <c r="P345" s="128"/>
      <c r="Q345" s="122"/>
      <c r="R345" s="122"/>
      <c r="S345" s="129"/>
      <c r="T345" s="123"/>
      <c r="U345" s="123"/>
      <c r="V345" s="123"/>
      <c r="W345" s="123"/>
      <c r="X345" s="123"/>
      <c r="Y345" s="123"/>
      <c r="AO345" s="154"/>
      <c r="AP345" s="154"/>
      <c r="AQ345" s="154"/>
      <c r="AR345" s="154"/>
      <c r="AS345" s="154"/>
      <c r="AT345" s="154"/>
      <c r="AU345" s="154"/>
      <c r="AV345" s="154"/>
      <c r="AY345" s="154"/>
      <c r="AZ345" s="154"/>
      <c r="BA345" s="154"/>
      <c r="BB345" s="154"/>
      <c r="BC345" s="154"/>
      <c r="BD345" s="154"/>
      <c r="BE345" s="154"/>
      <c r="BF345" s="154"/>
      <c r="BG345" s="154"/>
      <c r="BH345" s="154"/>
      <c r="BI345" s="154"/>
      <c r="BJ345" s="154"/>
      <c r="BK345" s="154"/>
      <c r="BL345" s="154"/>
      <c r="BM345" s="154"/>
    </row>
    <row r="346" spans="1:65" ht="13.5" customHeight="1" x14ac:dyDescent="0.25">
      <c r="G346" s="124"/>
      <c r="H346" s="184"/>
      <c r="I346" s="184"/>
      <c r="J346" s="184"/>
      <c r="K346" s="124"/>
      <c r="P346" s="124"/>
      <c r="Q346" s="122"/>
      <c r="R346" s="122"/>
      <c r="S346" s="124"/>
      <c r="T346" s="120"/>
      <c r="U346" s="120"/>
      <c r="V346" s="120"/>
      <c r="W346" s="120"/>
      <c r="X346" s="120"/>
      <c r="Y346" s="120"/>
      <c r="AO346" s="154"/>
      <c r="AP346" s="154"/>
      <c r="AQ346" s="154"/>
      <c r="AR346" s="154"/>
      <c r="AS346" s="154"/>
      <c r="AT346" s="154"/>
      <c r="AU346" s="154"/>
      <c r="AV346" s="154"/>
      <c r="AY346" s="154"/>
      <c r="AZ346" s="154"/>
      <c r="BA346" s="154"/>
      <c r="BB346" s="154"/>
      <c r="BC346" s="154"/>
      <c r="BD346" s="154"/>
      <c r="BE346" s="154"/>
      <c r="BF346" s="154"/>
      <c r="BG346" s="154"/>
      <c r="BH346" s="154"/>
      <c r="BI346" s="154"/>
      <c r="BJ346" s="154"/>
      <c r="BK346" s="154"/>
      <c r="BL346" s="154"/>
      <c r="BM346" s="154"/>
    </row>
    <row r="347" spans="1:65" ht="14.25" customHeight="1" x14ac:dyDescent="0.25">
      <c r="G347" s="124"/>
      <c r="H347" s="184"/>
      <c r="I347" s="184"/>
      <c r="J347" s="184"/>
      <c r="K347" s="124"/>
      <c r="M347" s="292" t="s">
        <v>62</v>
      </c>
      <c r="N347" s="292"/>
      <c r="O347" s="181" t="str">
        <f>'Úvodní informace'!D24</f>
        <v>1.06</v>
      </c>
      <c r="P347" s="124"/>
      <c r="Q347" s="122"/>
      <c r="R347" s="122"/>
      <c r="S347" s="124"/>
      <c r="T347" s="120"/>
      <c r="U347" s="120"/>
      <c r="V347" s="120"/>
      <c r="W347" s="120"/>
      <c r="X347" s="120"/>
      <c r="Y347" s="120"/>
      <c r="AO347" s="154"/>
      <c r="AP347" s="154"/>
      <c r="AQ347" s="154"/>
      <c r="AR347" s="154"/>
      <c r="AS347" s="154"/>
      <c r="AT347" s="154"/>
      <c r="AU347" s="154"/>
      <c r="AV347" s="154"/>
      <c r="AY347" s="154"/>
      <c r="AZ347" s="154"/>
      <c r="BA347" s="154"/>
      <c r="BB347" s="154"/>
      <c r="BC347" s="154"/>
      <c r="BD347" s="154"/>
      <c r="BE347" s="154"/>
      <c r="BF347" s="154"/>
      <c r="BG347" s="154"/>
      <c r="BH347" s="154"/>
      <c r="BI347" s="154"/>
      <c r="BJ347" s="154"/>
      <c r="BK347" s="154"/>
      <c r="BL347" s="154"/>
      <c r="BM347" s="154"/>
    </row>
    <row r="348" spans="1:65" ht="14.25" customHeight="1" x14ac:dyDescent="0.25">
      <c r="G348" s="124"/>
      <c r="H348" s="184"/>
      <c r="I348" s="184"/>
      <c r="J348" s="184"/>
      <c r="K348" s="124"/>
      <c r="P348" s="124"/>
      <c r="Q348" s="122"/>
      <c r="R348" s="122"/>
      <c r="S348" s="124"/>
      <c r="T348" s="120"/>
      <c r="U348" s="120"/>
      <c r="V348" s="120"/>
      <c r="W348" s="120"/>
      <c r="X348" s="120"/>
      <c r="Y348" s="120"/>
      <c r="AO348" s="154"/>
      <c r="AP348" s="154"/>
      <c r="AQ348" s="154"/>
      <c r="AR348" s="154"/>
      <c r="AS348" s="154"/>
      <c r="AT348" s="154"/>
      <c r="AU348" s="154"/>
      <c r="AV348" s="154"/>
      <c r="AY348" s="154"/>
      <c r="AZ348" s="154"/>
      <c r="BA348" s="154"/>
      <c r="BB348" s="154"/>
      <c r="BC348" s="154"/>
      <c r="BD348" s="154"/>
      <c r="BE348" s="154"/>
      <c r="BF348" s="154"/>
      <c r="BG348" s="154"/>
      <c r="BH348" s="154"/>
      <c r="BI348" s="154"/>
      <c r="BJ348" s="154"/>
      <c r="BK348" s="154"/>
      <c r="BL348" s="154"/>
      <c r="BM348" s="154"/>
    </row>
    <row r="349" spans="1:65" ht="14.25" customHeight="1" x14ac:dyDescent="0.25">
      <c r="G349" s="124"/>
      <c r="H349" s="182"/>
      <c r="I349" s="182"/>
      <c r="J349" s="182"/>
      <c r="K349" s="124"/>
      <c r="P349" s="124"/>
      <c r="Q349" s="122"/>
      <c r="R349" s="122"/>
      <c r="S349" s="124"/>
      <c r="T349" s="120"/>
      <c r="U349" s="120"/>
      <c r="V349" s="120"/>
      <c r="W349" s="120"/>
      <c r="X349" s="120"/>
      <c r="Y349" s="120"/>
      <c r="AO349" s="154"/>
      <c r="AP349" s="154"/>
      <c r="AQ349" s="154"/>
      <c r="AR349" s="154"/>
      <c r="AS349" s="154"/>
      <c r="AT349" s="154"/>
      <c r="AU349" s="154"/>
      <c r="AV349" s="154"/>
      <c r="AY349" s="154"/>
      <c r="AZ349" s="154"/>
      <c r="BA349" s="154"/>
      <c r="BB349" s="154"/>
      <c r="BC349" s="154"/>
      <c r="BD349" s="154"/>
      <c r="BE349" s="154"/>
      <c r="BF349" s="154"/>
      <c r="BG349" s="154"/>
      <c r="BH349" s="154"/>
      <c r="BI349" s="154"/>
      <c r="BJ349" s="154"/>
      <c r="BK349" s="154"/>
      <c r="BL349" s="154"/>
      <c r="BM349" s="154"/>
    </row>
    <row r="350" spans="1:65" s="139" customFormat="1" ht="14.25" customHeight="1" x14ac:dyDescent="0.25">
      <c r="A350" s="133"/>
      <c r="B350" s="134"/>
      <c r="C350" s="134"/>
      <c r="D350" s="135"/>
      <c r="E350" s="135"/>
      <c r="F350" s="135"/>
      <c r="G350" s="136"/>
      <c r="H350" s="182"/>
      <c r="I350" s="182"/>
      <c r="J350" s="182"/>
      <c r="K350" s="136"/>
      <c r="L350" s="135"/>
      <c r="M350" s="135"/>
      <c r="N350" s="135"/>
      <c r="O350" s="135"/>
      <c r="P350" s="136"/>
      <c r="Q350" s="137"/>
      <c r="R350" s="137"/>
      <c r="S350" s="136"/>
      <c r="T350" s="138"/>
      <c r="U350" s="138"/>
      <c r="V350" s="138"/>
      <c r="W350" s="138"/>
      <c r="X350" s="138"/>
      <c r="Y350" s="138"/>
      <c r="AO350" s="157"/>
      <c r="AP350" s="157"/>
      <c r="AQ350" s="157"/>
      <c r="AR350" s="157"/>
      <c r="AS350" s="157"/>
      <c r="AT350" s="157"/>
      <c r="AU350" s="157"/>
      <c r="AV350" s="157"/>
      <c r="AY350" s="157"/>
      <c r="AZ350" s="157"/>
      <c r="BA350" s="157"/>
      <c r="BB350" s="157"/>
      <c r="BC350" s="157"/>
      <c r="BD350" s="157"/>
      <c r="BE350" s="157"/>
      <c r="BF350" s="157"/>
      <c r="BG350" s="157"/>
      <c r="BH350" s="157"/>
      <c r="BI350" s="157"/>
      <c r="BJ350" s="157"/>
      <c r="BK350" s="157"/>
      <c r="BL350" s="157"/>
      <c r="BM350" s="157"/>
    </row>
    <row r="351" spans="1:65" s="139" customFormat="1" ht="13.5" customHeight="1" x14ac:dyDescent="0.25">
      <c r="A351" s="133"/>
      <c r="B351" s="134"/>
      <c r="C351" s="134"/>
      <c r="D351" s="135"/>
      <c r="E351" s="135"/>
      <c r="F351" s="135"/>
      <c r="G351" s="136"/>
      <c r="H351" s="183"/>
      <c r="I351" s="183"/>
      <c r="J351" s="183"/>
      <c r="K351" s="136"/>
      <c r="L351" s="135"/>
      <c r="M351" s="135"/>
      <c r="N351" s="135"/>
      <c r="O351" s="135"/>
      <c r="P351" s="136"/>
      <c r="Q351" s="137"/>
      <c r="R351" s="137"/>
      <c r="S351" s="136"/>
      <c r="T351" s="138"/>
      <c r="U351" s="138"/>
      <c r="V351" s="138"/>
      <c r="W351" s="138"/>
      <c r="X351" s="138"/>
      <c r="Y351" s="138"/>
      <c r="AO351" s="157"/>
      <c r="AP351" s="157"/>
      <c r="AQ351" s="157"/>
      <c r="AR351" s="157"/>
      <c r="AS351" s="157"/>
      <c r="AT351" s="157"/>
      <c r="AU351" s="157"/>
      <c r="AV351" s="157"/>
      <c r="AY351" s="157"/>
      <c r="AZ351" s="157"/>
      <c r="BA351" s="157"/>
      <c r="BB351" s="157"/>
      <c r="BC351" s="157"/>
      <c r="BD351" s="157"/>
      <c r="BE351" s="157"/>
      <c r="BF351" s="157"/>
      <c r="BG351" s="157"/>
      <c r="BH351" s="157"/>
      <c r="BI351" s="157"/>
      <c r="BJ351" s="157"/>
      <c r="BK351" s="157"/>
      <c r="BL351" s="157"/>
      <c r="BM351" s="157"/>
    </row>
    <row r="352" spans="1:65" s="139" customFormat="1" ht="14.25" customHeight="1" x14ac:dyDescent="0.25">
      <c r="A352" s="133"/>
      <c r="B352" s="134"/>
      <c r="C352" s="134"/>
      <c r="D352" s="135"/>
      <c r="E352" s="135"/>
      <c r="F352" s="135"/>
      <c r="G352" s="136"/>
      <c r="H352" s="183"/>
      <c r="I352" s="183"/>
      <c r="J352" s="183"/>
      <c r="K352" s="136"/>
      <c r="L352" s="135"/>
      <c r="M352" s="135"/>
      <c r="N352" s="135"/>
      <c r="O352" s="135"/>
      <c r="P352" s="136"/>
      <c r="Q352" s="137"/>
      <c r="R352" s="137"/>
      <c r="S352" s="136"/>
      <c r="T352" s="138"/>
      <c r="U352" s="138"/>
      <c r="V352" s="138"/>
      <c r="W352" s="138"/>
      <c r="X352" s="138"/>
      <c r="Y352" s="138"/>
      <c r="AO352" s="157"/>
      <c r="AP352" s="157"/>
      <c r="AQ352" s="157"/>
      <c r="AR352" s="157"/>
      <c r="AS352" s="157"/>
      <c r="AT352" s="157"/>
      <c r="AU352" s="157"/>
      <c r="AV352" s="157"/>
      <c r="AY352" s="157"/>
      <c r="AZ352" s="157"/>
      <c r="BA352" s="157"/>
      <c r="BB352" s="157"/>
      <c r="BC352" s="157"/>
      <c r="BD352" s="157"/>
      <c r="BE352" s="157"/>
      <c r="BF352" s="157"/>
      <c r="BG352" s="157"/>
      <c r="BH352" s="157"/>
      <c r="BI352" s="157"/>
      <c r="BJ352" s="157"/>
      <c r="BK352" s="157"/>
      <c r="BL352" s="157"/>
      <c r="BM352" s="157"/>
    </row>
    <row r="353" spans="1:65" s="139" customFormat="1" x14ac:dyDescent="0.25">
      <c r="A353" s="133"/>
      <c r="B353" s="134"/>
      <c r="C353" s="134"/>
      <c r="D353" s="135"/>
      <c r="E353" s="135"/>
      <c r="F353" s="135"/>
      <c r="G353" s="136"/>
      <c r="H353" s="136"/>
      <c r="I353" s="136"/>
      <c r="J353" s="136"/>
      <c r="K353" s="136"/>
      <c r="L353" s="135"/>
      <c r="M353" s="135"/>
      <c r="N353" s="135"/>
      <c r="O353" s="135"/>
      <c r="P353" s="136"/>
      <c r="Q353" s="137"/>
      <c r="R353" s="137"/>
      <c r="S353" s="136"/>
      <c r="T353" s="138"/>
      <c r="U353" s="138"/>
      <c r="V353" s="138"/>
      <c r="W353" s="138"/>
      <c r="X353" s="138"/>
      <c r="Y353" s="138"/>
      <c r="AO353" s="157"/>
      <c r="AP353" s="157"/>
      <c r="AQ353" s="157"/>
      <c r="AR353" s="157"/>
      <c r="AS353" s="157"/>
      <c r="AT353" s="157"/>
      <c r="AU353" s="157"/>
      <c r="AV353" s="157"/>
      <c r="AY353" s="157"/>
      <c r="AZ353" s="157"/>
      <c r="BA353" s="157"/>
      <c r="BB353" s="157"/>
      <c r="BC353" s="157"/>
      <c r="BD353" s="157"/>
      <c r="BE353" s="157"/>
      <c r="BF353" s="157"/>
      <c r="BG353" s="157"/>
      <c r="BH353" s="157"/>
      <c r="BI353" s="157"/>
      <c r="BJ353" s="157"/>
      <c r="BK353" s="157"/>
      <c r="BL353" s="157"/>
      <c r="BM353" s="157"/>
    </row>
    <row r="354" spans="1:65" x14ac:dyDescent="0.25">
      <c r="G354" s="124"/>
      <c r="H354" s="124"/>
      <c r="I354" s="124"/>
      <c r="J354" s="124"/>
      <c r="K354" s="124"/>
      <c r="P354" s="124"/>
      <c r="Q354" s="122"/>
      <c r="R354" s="122"/>
      <c r="S354" s="124"/>
      <c r="T354" s="120"/>
      <c r="U354" s="120"/>
      <c r="V354" s="120"/>
      <c r="W354" s="120"/>
      <c r="X354" s="120"/>
      <c r="Y354" s="120"/>
      <c r="AO354" s="154"/>
      <c r="AP354" s="154"/>
      <c r="AQ354" s="154"/>
      <c r="AR354" s="154"/>
      <c r="AS354" s="154"/>
      <c r="AT354" s="154"/>
      <c r="AU354" s="154"/>
      <c r="AV354" s="154"/>
      <c r="AY354" s="154"/>
      <c r="AZ354" s="154"/>
      <c r="BA354" s="154"/>
      <c r="BB354" s="154"/>
      <c r="BC354" s="154"/>
      <c r="BD354" s="154"/>
      <c r="BE354" s="154"/>
      <c r="BF354" s="154"/>
      <c r="BG354" s="154"/>
      <c r="BH354" s="154"/>
      <c r="BI354" s="154"/>
      <c r="BJ354" s="154"/>
      <c r="BK354" s="154"/>
      <c r="BL354" s="154"/>
      <c r="BM354" s="154"/>
    </row>
    <row r="355" spans="1:65" x14ac:dyDescent="0.25">
      <c r="G355" s="124"/>
      <c r="H355" s="124"/>
      <c r="I355" s="124"/>
      <c r="J355" s="124"/>
      <c r="K355" s="124"/>
      <c r="P355" s="124"/>
      <c r="Q355" s="122"/>
      <c r="R355" s="122"/>
      <c r="S355" s="124"/>
      <c r="T355" s="120"/>
      <c r="U355" s="120"/>
      <c r="V355" s="120"/>
      <c r="W355" s="120"/>
      <c r="X355" s="120"/>
      <c r="Y355" s="120"/>
      <c r="AO355" s="154"/>
      <c r="AP355" s="154"/>
      <c r="AQ355" s="154"/>
      <c r="AR355" s="154"/>
      <c r="AS355" s="154"/>
      <c r="AT355" s="154"/>
      <c r="AU355" s="154"/>
      <c r="AV355" s="154"/>
      <c r="AY355" s="154"/>
      <c r="AZ355" s="154"/>
      <c r="BA355" s="154"/>
      <c r="BB355" s="154"/>
      <c r="BC355" s="154"/>
      <c r="BD355" s="154"/>
      <c r="BE355" s="154"/>
      <c r="BF355" s="154"/>
      <c r="BG355" s="154"/>
      <c r="BH355" s="154"/>
      <c r="BI355" s="154"/>
      <c r="BJ355" s="154"/>
      <c r="BK355" s="154"/>
      <c r="BL355" s="154"/>
      <c r="BM355" s="154"/>
    </row>
    <row r="356" spans="1:65" x14ac:dyDescent="0.25">
      <c r="G356" s="124"/>
      <c r="H356" s="124"/>
      <c r="I356" s="124"/>
      <c r="J356" s="124"/>
      <c r="K356" s="124"/>
      <c r="P356" s="124"/>
      <c r="Q356" s="122"/>
      <c r="R356" s="122"/>
      <c r="S356" s="124"/>
      <c r="T356" s="120"/>
      <c r="U356" s="120"/>
      <c r="V356" s="120"/>
      <c r="W356" s="120"/>
      <c r="X356" s="120"/>
      <c r="Y356" s="120"/>
      <c r="Z356" s="122"/>
      <c r="AA356" s="122"/>
      <c r="AB356" s="121"/>
      <c r="AC356" s="121"/>
      <c r="AD356" s="121"/>
      <c r="AE356" s="121"/>
      <c r="AF356" s="121"/>
      <c r="AG356" s="121"/>
      <c r="AH356" s="121"/>
      <c r="AI356" s="154"/>
      <c r="AJ356" s="154"/>
      <c r="AK356" s="154"/>
      <c r="AL356" s="154"/>
      <c r="AM356" s="154"/>
      <c r="AN356" s="154"/>
      <c r="AO356" s="154"/>
      <c r="AP356" s="154"/>
      <c r="AQ356" s="154"/>
      <c r="AR356" s="154"/>
      <c r="AS356" s="154"/>
      <c r="AT356" s="154"/>
      <c r="AU356" s="154"/>
      <c r="AV356" s="154"/>
      <c r="AY356" s="154"/>
      <c r="AZ356" s="154"/>
      <c r="BA356" s="154"/>
      <c r="BB356" s="154"/>
      <c r="BC356" s="154"/>
      <c r="BD356" s="154"/>
      <c r="BE356" s="154"/>
      <c r="BF356" s="154"/>
      <c r="BG356" s="154"/>
      <c r="BH356" s="154"/>
      <c r="BI356" s="154"/>
      <c r="BJ356" s="154"/>
      <c r="BK356" s="154"/>
      <c r="BL356" s="154"/>
      <c r="BM356" s="154"/>
    </row>
    <row r="357" spans="1:65" x14ac:dyDescent="0.25">
      <c r="G357" s="124"/>
      <c r="H357" s="124"/>
      <c r="I357" s="124"/>
      <c r="J357" s="124"/>
      <c r="K357" s="124"/>
      <c r="P357" s="124"/>
      <c r="Q357" s="122"/>
      <c r="R357" s="122"/>
      <c r="S357" s="124"/>
      <c r="T357" s="120"/>
      <c r="U357" s="120"/>
      <c r="V357" s="120"/>
      <c r="W357" s="120"/>
      <c r="X357" s="120"/>
      <c r="Y357" s="120"/>
      <c r="Z357" s="122"/>
      <c r="AA357" s="122"/>
      <c r="AB357" s="121"/>
      <c r="AC357" s="121"/>
      <c r="AD357" s="121"/>
      <c r="AE357" s="121"/>
      <c r="AF357" s="121"/>
      <c r="AG357" s="121"/>
      <c r="AH357" s="121"/>
      <c r="AI357" s="154"/>
      <c r="AJ357" s="154"/>
      <c r="AK357" s="154"/>
      <c r="AL357" s="154"/>
      <c r="AM357" s="154"/>
      <c r="AN357" s="154"/>
      <c r="AO357" s="154"/>
      <c r="AP357" s="154"/>
      <c r="AQ357" s="154"/>
      <c r="AR357" s="154"/>
      <c r="AS357" s="154"/>
      <c r="AT357" s="154"/>
      <c r="AU357" s="154"/>
      <c r="AV357" s="154"/>
      <c r="AY357" s="154"/>
      <c r="AZ357" s="154"/>
      <c r="BA357" s="154"/>
      <c r="BB357" s="154"/>
      <c r="BC357" s="154"/>
      <c r="BD357" s="154"/>
      <c r="BE357" s="154"/>
      <c r="BF357" s="154"/>
      <c r="BG357" s="154"/>
      <c r="BH357" s="154"/>
      <c r="BI357" s="154"/>
      <c r="BJ357" s="154"/>
      <c r="BK357" s="154"/>
      <c r="BL357" s="154"/>
      <c r="BM357" s="154"/>
    </row>
    <row r="358" spans="1:65" x14ac:dyDescent="0.25">
      <c r="G358" s="124"/>
      <c r="H358" s="124"/>
      <c r="I358" s="124"/>
      <c r="J358" s="124"/>
      <c r="K358" s="124"/>
      <c r="P358" s="124"/>
      <c r="Q358" s="122"/>
      <c r="R358" s="122"/>
      <c r="S358" s="124"/>
      <c r="T358" s="120"/>
      <c r="U358" s="120"/>
      <c r="V358" s="120"/>
      <c r="W358" s="120"/>
      <c r="X358" s="120"/>
      <c r="Y358" s="120"/>
      <c r="Z358" s="122"/>
      <c r="AA358" s="122"/>
      <c r="AB358" s="121"/>
      <c r="AC358" s="121"/>
      <c r="AD358" s="121"/>
      <c r="AE358" s="121"/>
      <c r="AF358" s="121"/>
      <c r="AG358" s="121"/>
      <c r="AH358" s="121"/>
      <c r="AI358" s="154"/>
      <c r="AJ358" s="154"/>
      <c r="AK358" s="154"/>
      <c r="AL358" s="154"/>
      <c r="AM358" s="154"/>
      <c r="AN358" s="154"/>
      <c r="AO358" s="154"/>
      <c r="AP358" s="154"/>
      <c r="AQ358" s="154"/>
      <c r="AR358" s="154"/>
      <c r="AS358" s="154"/>
      <c r="AT358" s="154"/>
      <c r="AU358" s="154"/>
      <c r="AV358" s="154"/>
      <c r="AY358" s="154"/>
      <c r="AZ358" s="154"/>
      <c r="BA358" s="154"/>
      <c r="BB358" s="154"/>
      <c r="BC358" s="154"/>
      <c r="BD358" s="154"/>
      <c r="BE358" s="154"/>
      <c r="BF358" s="154"/>
      <c r="BG358" s="154"/>
      <c r="BH358" s="154"/>
      <c r="BI358" s="154"/>
      <c r="BJ358" s="154"/>
      <c r="BK358" s="154"/>
      <c r="BL358" s="154"/>
      <c r="BM358" s="154"/>
    </row>
    <row r="359" spans="1:65" x14ac:dyDescent="0.25">
      <c r="G359" s="124"/>
      <c r="H359" s="124"/>
      <c r="I359" s="124"/>
      <c r="J359" s="124"/>
      <c r="K359" s="124"/>
      <c r="P359" s="124"/>
      <c r="Q359" s="122"/>
      <c r="R359" s="122"/>
      <c r="S359" s="124"/>
      <c r="T359" s="120"/>
      <c r="U359" s="120"/>
      <c r="V359" s="120"/>
      <c r="W359" s="120"/>
      <c r="X359" s="120"/>
      <c r="Y359" s="120"/>
      <c r="Z359" s="122"/>
      <c r="AA359" s="122"/>
      <c r="AB359" s="121"/>
      <c r="AC359" s="121"/>
      <c r="AD359" s="121"/>
      <c r="AE359" s="121"/>
      <c r="AF359" s="121"/>
      <c r="AG359" s="121"/>
      <c r="AH359" s="121"/>
      <c r="AI359" s="154"/>
      <c r="AJ359" s="154"/>
      <c r="AK359" s="154"/>
      <c r="AL359" s="154"/>
      <c r="AM359" s="154"/>
      <c r="AN359" s="154"/>
      <c r="AO359" s="154"/>
      <c r="AP359" s="154"/>
      <c r="AQ359" s="154"/>
      <c r="AR359" s="154"/>
      <c r="AS359" s="154"/>
      <c r="AT359" s="154"/>
      <c r="AU359" s="154"/>
      <c r="AV359" s="154"/>
      <c r="AY359" s="154"/>
      <c r="AZ359" s="154"/>
      <c r="BA359" s="154"/>
      <c r="BB359" s="154"/>
      <c r="BC359" s="154"/>
      <c r="BD359" s="154"/>
      <c r="BE359" s="154"/>
      <c r="BF359" s="154"/>
      <c r="BG359" s="154"/>
      <c r="BH359" s="154"/>
      <c r="BI359" s="154"/>
      <c r="BJ359" s="154"/>
      <c r="BK359" s="154"/>
      <c r="BL359" s="154"/>
      <c r="BM359" s="154"/>
    </row>
    <row r="360" spans="1:65" x14ac:dyDescent="0.25">
      <c r="G360" s="124"/>
      <c r="H360" s="124"/>
      <c r="I360" s="124"/>
      <c r="J360" s="124"/>
      <c r="K360" s="124"/>
      <c r="P360" s="124"/>
      <c r="Q360" s="122"/>
      <c r="R360" s="122"/>
      <c r="S360" s="124"/>
      <c r="T360" s="120"/>
      <c r="U360" s="120"/>
      <c r="V360" s="120"/>
      <c r="W360" s="120"/>
      <c r="X360" s="120"/>
      <c r="Y360" s="120"/>
      <c r="Z360" s="120"/>
      <c r="AA360" s="120"/>
      <c r="AB360" s="121"/>
      <c r="AC360" s="121"/>
      <c r="AD360" s="121"/>
      <c r="AE360" s="121"/>
      <c r="AF360" s="121"/>
      <c r="AG360" s="121"/>
      <c r="AH360" s="121"/>
      <c r="AI360" s="154"/>
      <c r="AJ360" s="154"/>
      <c r="AK360" s="154"/>
      <c r="AL360" s="154"/>
      <c r="AM360" s="154"/>
      <c r="AN360" s="154"/>
      <c r="AO360" s="154"/>
      <c r="AP360" s="154"/>
      <c r="AQ360" s="154"/>
      <c r="AR360" s="154"/>
      <c r="AS360" s="154"/>
      <c r="AT360" s="154"/>
      <c r="AU360" s="154"/>
      <c r="AV360" s="154"/>
      <c r="AY360" s="154"/>
      <c r="AZ360" s="154"/>
      <c r="BA360" s="154"/>
      <c r="BB360" s="154"/>
      <c r="BC360" s="154"/>
      <c r="BD360" s="154"/>
      <c r="BE360" s="154"/>
      <c r="BF360" s="154"/>
      <c r="BG360" s="154"/>
      <c r="BH360" s="154"/>
      <c r="BI360" s="154"/>
      <c r="BJ360" s="154"/>
      <c r="BK360" s="154"/>
      <c r="BL360" s="154"/>
      <c r="BM360" s="154"/>
    </row>
    <row r="361" spans="1:65" x14ac:dyDescent="0.25">
      <c r="G361" s="124"/>
      <c r="H361" s="124"/>
      <c r="I361" s="124"/>
      <c r="J361" s="124"/>
      <c r="K361" s="124"/>
      <c r="P361" s="124"/>
      <c r="Q361" s="122"/>
      <c r="R361" s="122"/>
      <c r="S361" s="124"/>
      <c r="T361" s="120"/>
      <c r="U361" s="120"/>
      <c r="V361" s="120"/>
      <c r="W361" s="120"/>
      <c r="X361" s="120"/>
      <c r="Y361" s="120"/>
      <c r="Z361" s="120"/>
      <c r="AA361" s="120"/>
      <c r="AB361" s="121"/>
      <c r="AC361" s="121"/>
      <c r="AD361" s="121"/>
      <c r="AE361" s="121"/>
      <c r="AF361" s="121"/>
      <c r="AG361" s="121"/>
      <c r="AH361" s="121"/>
      <c r="AI361" s="154"/>
      <c r="AJ361" s="154"/>
      <c r="AK361" s="154"/>
      <c r="AL361" s="154"/>
      <c r="AM361" s="154"/>
      <c r="AN361" s="154"/>
      <c r="AO361" s="154"/>
      <c r="AP361" s="154"/>
      <c r="AQ361" s="154"/>
      <c r="AR361" s="154"/>
      <c r="AS361" s="154"/>
      <c r="AT361" s="154"/>
      <c r="AU361" s="154"/>
      <c r="AV361" s="154"/>
      <c r="AY361" s="154"/>
      <c r="AZ361" s="154"/>
      <c r="BA361" s="154"/>
      <c r="BB361" s="154"/>
      <c r="BC361" s="154"/>
      <c r="BD361" s="154"/>
      <c r="BE361" s="154"/>
      <c r="BF361" s="154"/>
      <c r="BG361" s="154"/>
      <c r="BH361" s="154"/>
      <c r="BI361" s="154"/>
      <c r="BJ361" s="154"/>
      <c r="BK361" s="154"/>
      <c r="BL361" s="154"/>
      <c r="BM361" s="154"/>
    </row>
    <row r="362" spans="1:65" x14ac:dyDescent="0.25">
      <c r="G362" s="124"/>
      <c r="H362" s="124"/>
      <c r="I362" s="124"/>
      <c r="J362" s="124"/>
      <c r="K362" s="124"/>
      <c r="P362" s="124"/>
      <c r="Q362" s="122"/>
      <c r="R362" s="122"/>
      <c r="S362" s="124"/>
      <c r="T362" s="120"/>
      <c r="U362" s="120"/>
      <c r="V362" s="120"/>
      <c r="W362" s="120"/>
      <c r="X362" s="120"/>
      <c r="Y362" s="120"/>
      <c r="Z362" s="120"/>
      <c r="AA362" s="120"/>
      <c r="AB362" s="121"/>
      <c r="AC362" s="121"/>
      <c r="AD362" s="121"/>
      <c r="AE362" s="121"/>
      <c r="AF362" s="121"/>
      <c r="AG362" s="121"/>
      <c r="AH362" s="121"/>
      <c r="AI362" s="154"/>
      <c r="AJ362" s="154"/>
      <c r="AK362" s="154"/>
      <c r="AL362" s="154"/>
      <c r="AM362" s="154"/>
      <c r="AN362" s="154"/>
      <c r="AO362" s="154"/>
      <c r="AP362" s="154"/>
      <c r="AQ362" s="154"/>
      <c r="AR362" s="154"/>
      <c r="AS362" s="154"/>
      <c r="AT362" s="154"/>
      <c r="AU362" s="154"/>
      <c r="AV362" s="154"/>
      <c r="AY362" s="154"/>
      <c r="AZ362" s="154"/>
      <c r="BA362" s="154"/>
      <c r="BB362" s="154"/>
      <c r="BC362" s="154"/>
      <c r="BD362" s="154"/>
      <c r="BE362" s="154"/>
      <c r="BF362" s="154"/>
      <c r="BG362" s="154"/>
      <c r="BH362" s="154"/>
      <c r="BI362" s="154"/>
      <c r="BJ362" s="154"/>
      <c r="BK362" s="154"/>
      <c r="BL362" s="154"/>
      <c r="BM362" s="154"/>
    </row>
    <row r="363" spans="1:65" x14ac:dyDescent="0.25">
      <c r="G363" s="124"/>
      <c r="H363" s="124"/>
      <c r="I363" s="124"/>
      <c r="J363" s="124"/>
      <c r="K363" s="124"/>
      <c r="P363" s="124"/>
      <c r="Q363" s="122"/>
      <c r="R363" s="122"/>
      <c r="S363" s="124"/>
      <c r="T363" s="120"/>
      <c r="U363" s="120"/>
      <c r="V363" s="120"/>
      <c r="W363" s="120"/>
      <c r="X363" s="120"/>
      <c r="Y363" s="120"/>
      <c r="Z363" s="120"/>
      <c r="AA363" s="120"/>
      <c r="AB363" s="121"/>
      <c r="AC363" s="121"/>
      <c r="AD363" s="121"/>
      <c r="AE363" s="121"/>
      <c r="AF363" s="121"/>
      <c r="AG363" s="121"/>
      <c r="AH363" s="121"/>
      <c r="AI363" s="154"/>
      <c r="AJ363" s="154"/>
      <c r="AK363" s="154"/>
      <c r="AL363" s="154"/>
      <c r="AM363" s="154"/>
      <c r="AN363" s="154"/>
      <c r="AO363" s="154"/>
      <c r="AP363" s="154"/>
      <c r="AQ363" s="154"/>
      <c r="AR363" s="154"/>
      <c r="AS363" s="154"/>
      <c r="AT363" s="154"/>
      <c r="AU363" s="154"/>
      <c r="AV363" s="154"/>
      <c r="AY363" s="154"/>
      <c r="AZ363" s="154"/>
      <c r="BA363" s="154"/>
      <c r="BB363" s="154"/>
      <c r="BC363" s="154"/>
      <c r="BD363" s="154"/>
      <c r="BE363" s="154"/>
      <c r="BF363" s="154"/>
      <c r="BG363" s="154"/>
      <c r="BH363" s="154"/>
      <c r="BI363" s="154"/>
      <c r="BJ363" s="154"/>
      <c r="BK363" s="154"/>
      <c r="BL363" s="154"/>
      <c r="BM363" s="154"/>
    </row>
    <row r="364" spans="1:65" x14ac:dyDescent="0.25">
      <c r="G364" s="124"/>
      <c r="H364" s="124"/>
      <c r="I364" s="124"/>
      <c r="J364" s="124"/>
      <c r="K364" s="124"/>
      <c r="P364" s="124"/>
      <c r="Q364" s="122"/>
      <c r="R364" s="122"/>
      <c r="S364" s="124"/>
      <c r="T364" s="120"/>
      <c r="U364" s="120"/>
      <c r="V364" s="120"/>
      <c r="W364" s="120"/>
      <c r="X364" s="120"/>
      <c r="Y364" s="120"/>
      <c r="Z364" s="120"/>
      <c r="AA364" s="120"/>
      <c r="AB364" s="121"/>
      <c r="AC364" s="121"/>
      <c r="AD364" s="121"/>
      <c r="AE364" s="121"/>
      <c r="AF364" s="121"/>
      <c r="AG364" s="121"/>
      <c r="AH364" s="121"/>
      <c r="AI364" s="154"/>
      <c r="AJ364" s="154"/>
      <c r="AK364" s="154"/>
      <c r="AL364" s="154"/>
      <c r="AM364" s="154"/>
      <c r="AN364" s="154"/>
      <c r="AO364" s="154"/>
      <c r="AP364" s="154"/>
      <c r="AQ364" s="154"/>
      <c r="AR364" s="154"/>
      <c r="AS364" s="154"/>
      <c r="AT364" s="154"/>
      <c r="AU364" s="154"/>
      <c r="AV364" s="154"/>
      <c r="AY364" s="154"/>
      <c r="AZ364" s="154"/>
      <c r="BA364" s="154"/>
      <c r="BB364" s="154"/>
      <c r="BC364" s="154"/>
      <c r="BD364" s="154"/>
      <c r="BE364" s="154"/>
      <c r="BF364" s="154"/>
      <c r="BG364" s="154"/>
      <c r="BH364" s="154"/>
      <c r="BI364" s="154"/>
      <c r="BJ364" s="154"/>
      <c r="BK364" s="154"/>
      <c r="BL364" s="154"/>
      <c r="BM364" s="154"/>
    </row>
    <row r="365" spans="1:65" x14ac:dyDescent="0.25">
      <c r="P365" s="124"/>
      <c r="Q365" s="122"/>
      <c r="R365" s="122"/>
      <c r="S365" s="124"/>
      <c r="T365" s="120"/>
      <c r="U365" s="120"/>
      <c r="V365" s="120"/>
      <c r="Y365" s="120"/>
      <c r="Z365" s="120"/>
      <c r="AA365" s="120"/>
      <c r="AB365" s="121"/>
      <c r="AC365" s="121"/>
      <c r="AD365" s="121"/>
      <c r="AE365" s="121"/>
      <c r="AF365" s="121"/>
      <c r="AG365" s="121"/>
      <c r="AH365" s="121"/>
      <c r="AI365" s="154"/>
      <c r="AJ365" s="154"/>
      <c r="AK365" s="154"/>
      <c r="AL365" s="154"/>
      <c r="AM365" s="154"/>
      <c r="AN365" s="154"/>
      <c r="AO365" s="154"/>
      <c r="AP365" s="154"/>
      <c r="AQ365" s="154"/>
      <c r="AR365" s="154"/>
      <c r="AS365" s="154"/>
      <c r="AT365" s="154"/>
      <c r="AU365" s="154"/>
      <c r="AV365" s="154"/>
      <c r="AY365" s="154"/>
      <c r="AZ365" s="154"/>
      <c r="BA365" s="154"/>
      <c r="BB365" s="154"/>
      <c r="BC365" s="154"/>
      <c r="BD365" s="154"/>
      <c r="BE365" s="154"/>
      <c r="BF365" s="154"/>
      <c r="BG365" s="154"/>
      <c r="BH365" s="154"/>
      <c r="BI365" s="154"/>
      <c r="BJ365" s="154"/>
      <c r="BK365" s="154"/>
      <c r="BL365" s="154"/>
      <c r="BM365" s="154"/>
    </row>
    <row r="366" spans="1:65" x14ac:dyDescent="0.25">
      <c r="P366" s="124"/>
      <c r="Q366" s="122"/>
      <c r="R366" s="122"/>
      <c r="S366" s="124"/>
      <c r="T366" s="120"/>
      <c r="U366" s="120"/>
      <c r="V366" s="120"/>
      <c r="Y366" s="120"/>
      <c r="Z366" s="120"/>
      <c r="AA366" s="120"/>
      <c r="AB366" s="121"/>
      <c r="AC366" s="121"/>
      <c r="AD366" s="121"/>
      <c r="AE366" s="121"/>
      <c r="AF366" s="121"/>
      <c r="AG366" s="121"/>
      <c r="AH366" s="121"/>
      <c r="AI366" s="154"/>
      <c r="AJ366" s="154"/>
      <c r="AK366" s="154"/>
      <c r="AL366" s="154"/>
      <c r="AM366" s="154"/>
      <c r="AN366" s="154"/>
      <c r="AO366" s="154"/>
      <c r="AP366" s="154"/>
      <c r="AQ366" s="154"/>
      <c r="AR366" s="154"/>
      <c r="AS366" s="154"/>
      <c r="AT366" s="154"/>
      <c r="AU366" s="154"/>
      <c r="AV366" s="154"/>
      <c r="AY366" s="154"/>
      <c r="AZ366" s="154"/>
      <c r="BA366" s="154"/>
      <c r="BB366" s="154"/>
      <c r="BC366" s="154"/>
      <c r="BD366" s="154"/>
      <c r="BE366" s="154"/>
      <c r="BF366" s="154"/>
      <c r="BG366" s="154"/>
      <c r="BH366" s="154"/>
      <c r="BI366" s="154"/>
      <c r="BJ366" s="154"/>
      <c r="BK366" s="154"/>
      <c r="BL366" s="154"/>
      <c r="BM366" s="154"/>
    </row>
    <row r="367" spans="1:65" x14ac:dyDescent="0.25">
      <c r="P367" s="124"/>
      <c r="Q367" s="122"/>
      <c r="R367" s="122"/>
      <c r="S367" s="124"/>
      <c r="T367" s="120"/>
      <c r="U367" s="120"/>
      <c r="V367" s="120"/>
      <c r="Y367" s="120"/>
      <c r="Z367" s="120"/>
      <c r="AA367" s="120"/>
      <c r="AB367" s="121"/>
      <c r="AC367" s="121"/>
      <c r="AD367" s="121"/>
      <c r="AE367" s="121"/>
      <c r="AF367" s="121"/>
      <c r="AG367" s="121"/>
      <c r="AH367" s="121"/>
      <c r="AI367" s="154"/>
      <c r="AJ367" s="154"/>
      <c r="AK367" s="154"/>
      <c r="AL367" s="154"/>
      <c r="AM367" s="154"/>
      <c r="AN367" s="154"/>
      <c r="AO367" s="154"/>
      <c r="AP367" s="154"/>
      <c r="AQ367" s="154"/>
      <c r="AR367" s="154"/>
      <c r="AS367" s="154"/>
      <c r="AT367" s="154"/>
      <c r="AU367" s="154"/>
      <c r="AV367" s="154"/>
      <c r="AY367" s="154"/>
      <c r="AZ367" s="154"/>
      <c r="BA367" s="154"/>
      <c r="BB367" s="154"/>
      <c r="BC367" s="154"/>
      <c r="BD367" s="154"/>
      <c r="BE367" s="154"/>
      <c r="BF367" s="154"/>
      <c r="BG367" s="154"/>
      <c r="BH367" s="154"/>
      <c r="BI367" s="154"/>
      <c r="BJ367" s="154"/>
      <c r="BK367" s="154"/>
      <c r="BL367" s="154"/>
      <c r="BM367" s="154"/>
    </row>
    <row r="368" spans="1:65" x14ac:dyDescent="0.25">
      <c r="P368" s="124"/>
      <c r="Q368" s="122"/>
      <c r="R368" s="122"/>
      <c r="S368" s="124"/>
      <c r="T368" s="120"/>
      <c r="U368" s="120"/>
      <c r="V368" s="120"/>
      <c r="Y368" s="120"/>
      <c r="Z368" s="120"/>
      <c r="AA368" s="120"/>
      <c r="AB368" s="121"/>
      <c r="AC368" s="121"/>
      <c r="AD368" s="121"/>
      <c r="AE368" s="121"/>
      <c r="AF368" s="121"/>
      <c r="AG368" s="121"/>
      <c r="AH368" s="121"/>
      <c r="AI368" s="154"/>
      <c r="AJ368" s="154"/>
      <c r="AK368" s="154"/>
      <c r="AL368" s="154"/>
      <c r="AM368" s="154"/>
      <c r="AN368" s="154"/>
      <c r="AO368" s="154"/>
      <c r="AP368" s="154"/>
      <c r="AQ368" s="154"/>
      <c r="AR368" s="154"/>
      <c r="AS368" s="154"/>
      <c r="AT368" s="154"/>
      <c r="AU368" s="154"/>
      <c r="AV368" s="154"/>
      <c r="AY368" s="154"/>
      <c r="AZ368" s="154"/>
      <c r="BA368" s="154"/>
      <c r="BB368" s="154"/>
      <c r="BC368" s="154"/>
      <c r="BD368" s="154"/>
      <c r="BE368" s="154"/>
      <c r="BF368" s="154"/>
      <c r="BG368" s="154"/>
      <c r="BH368" s="154"/>
      <c r="BI368" s="154"/>
      <c r="BJ368" s="154"/>
      <c r="BK368" s="154"/>
      <c r="BL368" s="154"/>
      <c r="BM368" s="154"/>
    </row>
    <row r="369" spans="16:65" x14ac:dyDescent="0.25">
      <c r="P369" s="124"/>
      <c r="Q369" s="122"/>
      <c r="R369" s="122"/>
      <c r="S369" s="124"/>
      <c r="T369" s="120"/>
      <c r="U369" s="120"/>
      <c r="V369" s="120"/>
      <c r="Y369" s="120"/>
      <c r="Z369" s="120"/>
      <c r="AA369" s="120"/>
      <c r="AB369" s="121"/>
      <c r="AC369" s="121"/>
      <c r="AD369" s="121"/>
      <c r="AE369" s="121"/>
      <c r="AF369" s="121"/>
      <c r="AG369" s="121"/>
      <c r="AH369" s="121"/>
      <c r="AI369" s="154"/>
      <c r="AJ369" s="154"/>
      <c r="AK369" s="154"/>
      <c r="AL369" s="154"/>
      <c r="AM369" s="154"/>
      <c r="AN369" s="154"/>
      <c r="AO369" s="154"/>
      <c r="AP369" s="154"/>
      <c r="AQ369" s="154"/>
      <c r="AR369" s="154"/>
      <c r="AS369" s="154"/>
      <c r="AT369" s="154"/>
      <c r="AU369" s="154"/>
      <c r="AV369" s="154"/>
      <c r="AY369" s="154"/>
      <c r="AZ369" s="154"/>
      <c r="BA369" s="154"/>
      <c r="BB369" s="154"/>
      <c r="BC369" s="154"/>
      <c r="BD369" s="154"/>
      <c r="BE369" s="154"/>
      <c r="BF369" s="154"/>
      <c r="BG369" s="154"/>
      <c r="BH369" s="154"/>
      <c r="BI369" s="154"/>
      <c r="BJ369" s="154"/>
      <c r="BK369" s="154"/>
      <c r="BL369" s="154"/>
      <c r="BM369" s="154"/>
    </row>
    <row r="370" spans="16:65" x14ac:dyDescent="0.25">
      <c r="P370" s="124"/>
      <c r="Q370" s="122"/>
      <c r="R370" s="122"/>
      <c r="S370" s="124"/>
      <c r="T370" s="120"/>
      <c r="U370" s="120"/>
      <c r="V370" s="120"/>
      <c r="Y370" s="120"/>
      <c r="Z370" s="120"/>
      <c r="AA370" s="120"/>
      <c r="AB370" s="121"/>
      <c r="AC370" s="121"/>
      <c r="AD370" s="121"/>
      <c r="AE370" s="121"/>
      <c r="AF370" s="121"/>
      <c r="AG370" s="121"/>
      <c r="AH370" s="121"/>
      <c r="AI370" s="154"/>
      <c r="AJ370" s="154"/>
      <c r="AK370" s="154"/>
      <c r="AL370" s="154"/>
      <c r="AM370" s="154"/>
      <c r="AN370" s="154"/>
      <c r="AO370" s="154"/>
      <c r="AP370" s="154"/>
      <c r="AQ370" s="154"/>
      <c r="AR370" s="154"/>
      <c r="AS370" s="154"/>
      <c r="AT370" s="154"/>
      <c r="AU370" s="154"/>
      <c r="AV370" s="154"/>
      <c r="AY370" s="154"/>
      <c r="AZ370" s="154"/>
      <c r="BA370" s="154"/>
      <c r="BB370" s="154"/>
      <c r="BC370" s="154"/>
      <c r="BD370" s="154"/>
      <c r="BE370" s="154"/>
      <c r="BF370" s="154"/>
      <c r="BG370" s="154"/>
      <c r="BH370" s="154"/>
      <c r="BI370" s="154"/>
      <c r="BJ370" s="154"/>
      <c r="BK370" s="154"/>
      <c r="BL370" s="154"/>
      <c r="BM370" s="154"/>
    </row>
    <row r="371" spans="16:65" x14ac:dyDescent="0.25">
      <c r="P371" s="124"/>
      <c r="Q371" s="122"/>
      <c r="R371" s="122"/>
      <c r="S371" s="124"/>
      <c r="T371" s="120"/>
      <c r="U371" s="120"/>
      <c r="V371" s="120"/>
      <c r="Y371" s="120"/>
      <c r="Z371" s="120"/>
      <c r="AA371" s="120"/>
      <c r="AB371" s="121"/>
      <c r="AC371" s="121"/>
      <c r="AD371" s="121"/>
      <c r="AE371" s="121"/>
      <c r="AF371" s="121"/>
      <c r="AG371" s="121"/>
      <c r="AH371" s="121"/>
      <c r="AI371" s="154"/>
      <c r="AJ371" s="154"/>
      <c r="AK371" s="154"/>
      <c r="AL371" s="154"/>
      <c r="AM371" s="154"/>
      <c r="AN371" s="154"/>
      <c r="AO371" s="154"/>
      <c r="AP371" s="154"/>
      <c r="AQ371" s="154"/>
      <c r="AR371" s="154"/>
      <c r="AS371" s="154"/>
      <c r="AT371" s="154"/>
      <c r="AU371" s="154"/>
      <c r="AV371" s="154"/>
      <c r="AY371" s="154"/>
      <c r="AZ371" s="154"/>
      <c r="BA371" s="154"/>
      <c r="BB371" s="154"/>
      <c r="BC371" s="154"/>
      <c r="BD371" s="154"/>
      <c r="BE371" s="154"/>
      <c r="BF371" s="154"/>
      <c r="BG371" s="154"/>
      <c r="BH371" s="154"/>
      <c r="BI371" s="154"/>
      <c r="BJ371" s="154"/>
      <c r="BK371" s="154"/>
      <c r="BL371" s="154"/>
      <c r="BM371" s="154"/>
    </row>
    <row r="372" spans="16:65" x14ac:dyDescent="0.25">
      <c r="P372" s="124"/>
      <c r="Q372" s="122"/>
      <c r="R372" s="122"/>
      <c r="S372" s="124"/>
      <c r="T372" s="120"/>
      <c r="U372" s="120"/>
      <c r="V372" s="120"/>
      <c r="Y372" s="120"/>
      <c r="Z372" s="120"/>
      <c r="AA372" s="120"/>
      <c r="AB372" s="121"/>
      <c r="AC372" s="121"/>
      <c r="AD372" s="121"/>
      <c r="AE372" s="121"/>
      <c r="AF372" s="121"/>
      <c r="AG372" s="121"/>
      <c r="AH372" s="121"/>
      <c r="AI372" s="154"/>
      <c r="AJ372" s="154"/>
      <c r="AK372" s="154"/>
      <c r="AL372" s="154"/>
      <c r="AM372" s="154"/>
      <c r="AN372" s="154"/>
      <c r="AO372" s="154"/>
      <c r="AP372" s="154"/>
      <c r="AQ372" s="154"/>
      <c r="AR372" s="154"/>
      <c r="AS372" s="154"/>
      <c r="AT372" s="154"/>
      <c r="AU372" s="154"/>
      <c r="AV372" s="154"/>
      <c r="AY372" s="154"/>
      <c r="AZ372" s="154"/>
      <c r="BA372" s="154"/>
      <c r="BB372" s="154"/>
      <c r="BC372" s="154"/>
      <c r="BD372" s="154"/>
      <c r="BE372" s="154"/>
      <c r="BF372" s="154"/>
      <c r="BG372" s="154"/>
      <c r="BH372" s="154"/>
      <c r="BI372" s="154"/>
      <c r="BJ372" s="154"/>
      <c r="BK372" s="154"/>
      <c r="BL372" s="154"/>
      <c r="BM372" s="154"/>
    </row>
    <row r="373" spans="16:65" x14ac:dyDescent="0.25">
      <c r="P373" s="124"/>
      <c r="Q373" s="122"/>
      <c r="R373" s="122"/>
      <c r="S373" s="124"/>
      <c r="T373" s="120"/>
      <c r="U373" s="120"/>
      <c r="V373" s="120"/>
      <c r="Y373" s="120"/>
      <c r="Z373" s="120"/>
      <c r="AA373" s="120"/>
      <c r="AB373" s="121"/>
      <c r="AC373" s="121"/>
      <c r="AD373" s="121"/>
      <c r="AE373" s="121"/>
      <c r="AF373" s="121"/>
      <c r="AG373" s="121"/>
      <c r="AH373" s="121"/>
      <c r="AI373" s="154"/>
      <c r="AJ373" s="154"/>
      <c r="AK373" s="154"/>
      <c r="AL373" s="154"/>
      <c r="AM373" s="154"/>
      <c r="AN373" s="154"/>
      <c r="AO373" s="154"/>
      <c r="AP373" s="154"/>
      <c r="AQ373" s="154"/>
      <c r="AR373" s="154"/>
      <c r="AS373" s="154"/>
      <c r="AT373" s="154"/>
      <c r="AU373" s="154"/>
      <c r="AV373" s="154"/>
      <c r="AY373" s="154"/>
      <c r="AZ373" s="154"/>
      <c r="BA373" s="154"/>
      <c r="BB373" s="154"/>
      <c r="BC373" s="154"/>
      <c r="BD373" s="154"/>
      <c r="BE373" s="154"/>
      <c r="BF373" s="154"/>
      <c r="BG373" s="154"/>
      <c r="BH373" s="154"/>
      <c r="BI373" s="154"/>
      <c r="BJ373" s="154"/>
      <c r="BK373" s="154"/>
      <c r="BL373" s="154"/>
      <c r="BM373" s="154"/>
    </row>
    <row r="374" spans="16:65" x14ac:dyDescent="0.25">
      <c r="P374" s="124"/>
      <c r="Q374" s="122"/>
      <c r="R374" s="122"/>
      <c r="S374" s="124"/>
      <c r="T374" s="120"/>
      <c r="U374" s="120"/>
      <c r="V374" s="120"/>
      <c r="Y374" s="120"/>
      <c r="Z374" s="120"/>
      <c r="AA374" s="120"/>
      <c r="AB374" s="121"/>
      <c r="AC374" s="121"/>
      <c r="AD374" s="121"/>
      <c r="AE374" s="121"/>
      <c r="AF374" s="121"/>
      <c r="AG374" s="121"/>
      <c r="AH374" s="121"/>
      <c r="AI374" s="154"/>
      <c r="AJ374" s="154"/>
      <c r="AK374" s="154"/>
      <c r="AL374" s="154"/>
      <c r="AM374" s="154"/>
      <c r="AN374" s="154"/>
      <c r="AO374" s="154"/>
      <c r="AP374" s="154"/>
      <c r="AQ374" s="154"/>
      <c r="AR374" s="154"/>
      <c r="AS374" s="154"/>
      <c r="AT374" s="154"/>
      <c r="AU374" s="154"/>
      <c r="AV374" s="154"/>
      <c r="AY374" s="154"/>
      <c r="AZ374" s="154"/>
      <c r="BA374" s="154"/>
      <c r="BB374" s="154"/>
      <c r="BC374" s="154"/>
      <c r="BD374" s="154"/>
      <c r="BE374" s="154"/>
      <c r="BF374" s="154"/>
      <c r="BG374" s="154"/>
      <c r="BH374" s="154"/>
      <c r="BI374" s="154"/>
      <c r="BJ374" s="154"/>
      <c r="BK374" s="154"/>
      <c r="BL374" s="154"/>
      <c r="BM374" s="154"/>
    </row>
    <row r="375" spans="16:65" x14ac:dyDescent="0.25">
      <c r="P375" s="124"/>
      <c r="Q375" s="122"/>
      <c r="R375" s="122"/>
      <c r="S375" s="124"/>
      <c r="T375" s="120"/>
      <c r="U375" s="120"/>
      <c r="V375" s="120"/>
      <c r="Y375" s="120"/>
      <c r="Z375" s="120"/>
      <c r="AA375" s="120"/>
      <c r="AB375" s="121"/>
      <c r="AC375" s="121"/>
      <c r="AD375" s="121"/>
      <c r="AE375" s="121"/>
      <c r="AF375" s="121"/>
      <c r="AG375" s="121"/>
      <c r="AH375" s="121"/>
      <c r="AI375" s="154"/>
      <c r="AJ375" s="154"/>
      <c r="AK375" s="154"/>
      <c r="AL375" s="154"/>
      <c r="AM375" s="154"/>
      <c r="AN375" s="154"/>
      <c r="AO375" s="154"/>
      <c r="AP375" s="154"/>
      <c r="AQ375" s="154"/>
      <c r="AR375" s="154"/>
      <c r="AS375" s="154"/>
      <c r="AT375" s="154"/>
      <c r="AU375" s="154"/>
      <c r="AV375" s="154"/>
      <c r="AY375" s="154"/>
      <c r="AZ375" s="154"/>
      <c r="BA375" s="154"/>
      <c r="BB375" s="154"/>
      <c r="BC375" s="154"/>
      <c r="BD375" s="154"/>
      <c r="BE375" s="154"/>
      <c r="BF375" s="154"/>
      <c r="BG375" s="154"/>
      <c r="BH375" s="154"/>
      <c r="BI375" s="154"/>
      <c r="BJ375" s="154"/>
      <c r="BK375" s="154"/>
      <c r="BL375" s="154"/>
      <c r="BM375" s="154"/>
    </row>
    <row r="376" spans="16:65" x14ac:dyDescent="0.25">
      <c r="P376" s="124"/>
      <c r="Q376" s="122"/>
      <c r="R376" s="122"/>
      <c r="S376" s="124"/>
      <c r="T376" s="120"/>
      <c r="U376" s="120"/>
      <c r="V376" s="120"/>
      <c r="Y376" s="120"/>
      <c r="Z376" s="120"/>
      <c r="AA376" s="120"/>
      <c r="AB376" s="121"/>
      <c r="AC376" s="121"/>
      <c r="AD376" s="121"/>
      <c r="AE376" s="121"/>
      <c r="AF376" s="121"/>
      <c r="AG376" s="121"/>
      <c r="AH376" s="121"/>
      <c r="AI376" s="154"/>
      <c r="AJ376" s="154"/>
      <c r="AK376" s="154"/>
      <c r="AL376" s="154"/>
      <c r="AM376" s="154"/>
      <c r="AN376" s="154"/>
      <c r="AO376" s="154"/>
      <c r="AP376" s="154"/>
      <c r="AQ376" s="154"/>
      <c r="AR376" s="154"/>
      <c r="AS376" s="154"/>
      <c r="AT376" s="154"/>
      <c r="AU376" s="154"/>
      <c r="AV376" s="154"/>
      <c r="AY376" s="154"/>
      <c r="AZ376" s="154"/>
      <c r="BA376" s="154"/>
      <c r="BB376" s="154"/>
      <c r="BC376" s="154"/>
      <c r="BD376" s="154"/>
      <c r="BE376" s="154"/>
      <c r="BF376" s="154"/>
      <c r="BG376" s="154"/>
      <c r="BH376" s="154"/>
      <c r="BI376" s="154"/>
      <c r="BJ376" s="154"/>
      <c r="BK376" s="154"/>
      <c r="BL376" s="154"/>
      <c r="BM376" s="154"/>
    </row>
    <row r="377" spans="16:65" x14ac:dyDescent="0.25">
      <c r="P377" s="124"/>
      <c r="Q377" s="122"/>
      <c r="R377" s="122"/>
      <c r="S377" s="124"/>
      <c r="T377" s="120"/>
      <c r="U377" s="120"/>
      <c r="V377" s="120"/>
      <c r="Y377" s="120"/>
      <c r="Z377" s="120"/>
      <c r="AA377" s="120"/>
      <c r="AB377" s="121"/>
      <c r="AC377" s="121"/>
      <c r="AD377" s="121"/>
      <c r="AE377" s="121"/>
      <c r="AF377" s="121"/>
      <c r="AG377" s="121"/>
      <c r="AH377" s="121"/>
      <c r="AI377" s="154"/>
      <c r="AJ377" s="154"/>
      <c r="AK377" s="154"/>
      <c r="AL377" s="154"/>
      <c r="AM377" s="154"/>
      <c r="AN377" s="154"/>
      <c r="AO377" s="154"/>
      <c r="AP377" s="154"/>
      <c r="AQ377" s="154"/>
      <c r="AR377" s="154"/>
      <c r="AS377" s="154"/>
      <c r="AT377" s="154"/>
      <c r="AU377" s="154"/>
      <c r="AV377" s="154"/>
      <c r="AY377" s="154"/>
      <c r="AZ377" s="154"/>
      <c r="BA377" s="154"/>
      <c r="BB377" s="154"/>
      <c r="BC377" s="154"/>
      <c r="BD377" s="154"/>
      <c r="BE377" s="154"/>
      <c r="BF377" s="154"/>
      <c r="BG377" s="154"/>
      <c r="BH377" s="154"/>
      <c r="BI377" s="154"/>
      <c r="BJ377" s="154"/>
      <c r="BK377" s="154"/>
      <c r="BL377" s="154"/>
      <c r="BM377" s="154"/>
    </row>
    <row r="378" spans="16:65" x14ac:dyDescent="0.25">
      <c r="P378" s="124"/>
      <c r="Q378" s="122"/>
      <c r="R378" s="122"/>
      <c r="S378" s="124"/>
      <c r="T378" s="120"/>
      <c r="U378" s="120"/>
      <c r="V378" s="120"/>
      <c r="Y378" s="120"/>
      <c r="Z378" s="120"/>
      <c r="AA378" s="120"/>
      <c r="AB378" s="121"/>
      <c r="AC378" s="121"/>
      <c r="AD378" s="121"/>
      <c r="AE378" s="121"/>
      <c r="AF378" s="121"/>
      <c r="AG378" s="121"/>
      <c r="AH378" s="121"/>
      <c r="AI378" s="154"/>
      <c r="AJ378" s="154"/>
      <c r="AK378" s="154"/>
      <c r="AL378" s="154"/>
      <c r="AM378" s="154"/>
      <c r="AN378" s="154"/>
      <c r="AO378" s="154"/>
      <c r="AP378" s="154"/>
      <c r="AQ378" s="154"/>
      <c r="AR378" s="154"/>
      <c r="AS378" s="154"/>
      <c r="AT378" s="154"/>
      <c r="AU378" s="154"/>
      <c r="AV378" s="154"/>
      <c r="AY378" s="154"/>
      <c r="AZ378" s="154"/>
      <c r="BA378" s="154"/>
      <c r="BB378" s="154"/>
      <c r="BC378" s="154"/>
      <c r="BD378" s="154"/>
      <c r="BE378" s="154"/>
      <c r="BF378" s="154"/>
      <c r="BG378" s="154"/>
      <c r="BH378" s="154"/>
      <c r="BI378" s="154"/>
      <c r="BJ378" s="154"/>
      <c r="BK378" s="154"/>
      <c r="BL378" s="154"/>
      <c r="BM378" s="154"/>
    </row>
    <row r="379" spans="16:65" x14ac:dyDescent="0.25">
      <c r="P379" s="124"/>
      <c r="Q379" s="122"/>
      <c r="R379" s="122"/>
      <c r="S379" s="124"/>
      <c r="T379" s="120"/>
      <c r="U379" s="120"/>
      <c r="V379" s="120"/>
      <c r="Y379" s="120"/>
      <c r="Z379" s="120"/>
      <c r="AA379" s="120"/>
      <c r="AB379" s="121"/>
      <c r="AC379" s="121"/>
      <c r="AD379" s="121"/>
      <c r="AE379" s="121"/>
      <c r="AF379" s="121"/>
      <c r="AG379" s="121"/>
      <c r="AH379" s="121"/>
      <c r="AI379" s="154"/>
      <c r="AJ379" s="154"/>
      <c r="AK379" s="154"/>
      <c r="AL379" s="154"/>
      <c r="AM379" s="154"/>
      <c r="AN379" s="154"/>
      <c r="AO379" s="154"/>
      <c r="AP379" s="154"/>
      <c r="AQ379" s="154"/>
      <c r="AR379" s="154"/>
      <c r="AS379" s="154"/>
      <c r="AT379" s="154"/>
      <c r="AU379" s="154"/>
      <c r="AV379" s="154"/>
      <c r="AY379" s="154"/>
      <c r="AZ379" s="154"/>
      <c r="BA379" s="154"/>
      <c r="BB379" s="154"/>
      <c r="BC379" s="154"/>
      <c r="BD379" s="154"/>
      <c r="BE379" s="154"/>
      <c r="BF379" s="154"/>
      <c r="BG379" s="154"/>
      <c r="BH379" s="154"/>
      <c r="BI379" s="154"/>
      <c r="BJ379" s="154"/>
      <c r="BK379" s="154"/>
      <c r="BL379" s="154"/>
      <c r="BM379" s="154"/>
    </row>
    <row r="380" spans="16:65" x14ac:dyDescent="0.25">
      <c r="P380" s="124"/>
      <c r="Q380" s="124"/>
      <c r="R380" s="124"/>
      <c r="S380" s="124"/>
      <c r="T380" s="120"/>
      <c r="U380" s="120"/>
      <c r="V380" s="120"/>
      <c r="Y380" s="120"/>
      <c r="Z380" s="120"/>
      <c r="AA380" s="120"/>
      <c r="AB380" s="121"/>
      <c r="AC380" s="121"/>
      <c r="AD380" s="121"/>
      <c r="AE380" s="121"/>
      <c r="AF380" s="121"/>
      <c r="AG380" s="121"/>
      <c r="AH380" s="121"/>
      <c r="AI380" s="154"/>
      <c r="AJ380" s="154"/>
      <c r="AK380" s="154"/>
      <c r="AL380" s="154"/>
      <c r="AM380" s="154"/>
      <c r="AN380" s="154"/>
      <c r="AO380" s="154"/>
      <c r="AP380" s="154"/>
      <c r="AQ380" s="154"/>
      <c r="AR380" s="154"/>
      <c r="AS380" s="154"/>
      <c r="AT380" s="154"/>
      <c r="AU380" s="154"/>
      <c r="AV380" s="154"/>
      <c r="AY380" s="154"/>
      <c r="AZ380" s="154"/>
      <c r="BA380" s="154"/>
      <c r="BB380" s="154"/>
      <c r="BC380" s="154"/>
      <c r="BD380" s="154"/>
      <c r="BE380" s="154"/>
      <c r="BF380" s="154"/>
      <c r="BG380" s="154"/>
      <c r="BH380" s="154"/>
      <c r="BI380" s="154"/>
      <c r="BJ380" s="154"/>
      <c r="BK380" s="154"/>
      <c r="BL380" s="154"/>
      <c r="BM380" s="154"/>
    </row>
    <row r="381" spans="16:65" x14ac:dyDescent="0.25">
      <c r="P381" s="124"/>
      <c r="Q381" s="124"/>
      <c r="R381" s="124"/>
      <c r="S381" s="124"/>
      <c r="T381" s="120"/>
      <c r="U381" s="120"/>
      <c r="V381" s="120"/>
      <c r="Y381" s="120"/>
      <c r="Z381" s="120"/>
      <c r="AA381" s="120"/>
      <c r="AB381" s="121"/>
      <c r="AC381" s="121"/>
      <c r="AD381" s="121"/>
      <c r="AE381" s="121"/>
      <c r="AF381" s="121"/>
      <c r="AG381" s="121"/>
      <c r="AH381" s="121"/>
      <c r="AI381" s="154"/>
      <c r="AJ381" s="154"/>
      <c r="AK381" s="154"/>
      <c r="AL381" s="154"/>
      <c r="AM381" s="154"/>
      <c r="AN381" s="154"/>
      <c r="AO381" s="154"/>
      <c r="AP381" s="154"/>
      <c r="AQ381" s="154"/>
      <c r="AR381" s="154"/>
      <c r="AS381" s="154"/>
      <c r="AT381" s="154"/>
      <c r="AU381" s="154"/>
      <c r="AV381" s="154"/>
      <c r="AY381" s="154"/>
      <c r="AZ381" s="154"/>
      <c r="BA381" s="154"/>
      <c r="BB381" s="154"/>
      <c r="BC381" s="154"/>
      <c r="BD381" s="154"/>
      <c r="BE381" s="154"/>
      <c r="BF381" s="154"/>
      <c r="BG381" s="154"/>
      <c r="BH381" s="154"/>
      <c r="BI381" s="154"/>
      <c r="BJ381" s="154"/>
      <c r="BK381" s="154"/>
      <c r="BL381" s="154"/>
      <c r="BM381" s="154"/>
    </row>
    <row r="382" spans="16:65" x14ac:dyDescent="0.25">
      <c r="P382" s="124"/>
      <c r="Q382" s="124"/>
      <c r="R382" s="124"/>
      <c r="S382" s="124"/>
      <c r="T382" s="120"/>
      <c r="U382" s="120"/>
      <c r="V382" s="120"/>
      <c r="Y382" s="120"/>
      <c r="Z382" s="120"/>
      <c r="AA382" s="120"/>
      <c r="AB382" s="121"/>
      <c r="AC382" s="121"/>
      <c r="AD382" s="121"/>
      <c r="AE382" s="121"/>
      <c r="AF382" s="121"/>
      <c r="AG382" s="121"/>
      <c r="AH382" s="121"/>
      <c r="AI382" s="154"/>
      <c r="AJ382" s="154"/>
      <c r="AK382" s="154"/>
      <c r="AL382" s="154"/>
      <c r="AM382" s="154"/>
      <c r="AN382" s="154"/>
      <c r="AO382" s="154"/>
      <c r="AP382" s="154"/>
      <c r="AQ382" s="154"/>
      <c r="AR382" s="154"/>
      <c r="AS382" s="154"/>
      <c r="AT382" s="154"/>
      <c r="AU382" s="154"/>
      <c r="AV382" s="154"/>
      <c r="AY382" s="154"/>
      <c r="AZ382" s="154"/>
      <c r="BA382" s="154"/>
      <c r="BB382" s="154"/>
      <c r="BC382" s="154"/>
      <c r="BD382" s="154"/>
      <c r="BE382" s="154"/>
      <c r="BF382" s="154"/>
      <c r="BG382" s="154"/>
      <c r="BH382" s="154"/>
      <c r="BI382" s="154"/>
      <c r="BJ382" s="154"/>
      <c r="BK382" s="154"/>
      <c r="BL382" s="154"/>
      <c r="BM382" s="154"/>
    </row>
    <row r="383" spans="16:65" x14ac:dyDescent="0.25">
      <c r="P383" s="124"/>
      <c r="Q383" s="124"/>
      <c r="R383" s="124"/>
      <c r="S383" s="124"/>
      <c r="T383" s="120"/>
      <c r="U383" s="120"/>
      <c r="V383" s="120"/>
      <c r="Y383" s="120"/>
      <c r="Z383" s="120"/>
      <c r="AA383" s="120"/>
      <c r="AB383" s="121"/>
      <c r="AC383" s="121"/>
      <c r="AD383" s="121"/>
      <c r="AE383" s="121"/>
      <c r="AF383" s="121"/>
      <c r="AG383" s="121"/>
      <c r="AH383" s="121"/>
      <c r="AI383" s="154"/>
      <c r="AJ383" s="154"/>
      <c r="AK383" s="154"/>
      <c r="AL383" s="154"/>
      <c r="AM383" s="154"/>
      <c r="AN383" s="154"/>
      <c r="AO383" s="154"/>
      <c r="AP383" s="154"/>
      <c r="AQ383" s="154"/>
      <c r="AR383" s="154"/>
      <c r="AS383" s="154"/>
      <c r="AT383" s="154"/>
      <c r="AU383" s="154"/>
      <c r="AV383" s="154"/>
      <c r="AY383" s="154"/>
      <c r="AZ383" s="154"/>
      <c r="BA383" s="154"/>
      <c r="BB383" s="154"/>
      <c r="BC383" s="154"/>
      <c r="BD383" s="154"/>
      <c r="BE383" s="154"/>
      <c r="BF383" s="154"/>
      <c r="BG383" s="154"/>
      <c r="BH383" s="154"/>
      <c r="BI383" s="154"/>
      <c r="BJ383" s="154"/>
      <c r="BK383" s="154"/>
      <c r="BL383" s="154"/>
      <c r="BM383" s="154"/>
    </row>
    <row r="384" spans="16:65" x14ac:dyDescent="0.25">
      <c r="P384" s="124"/>
      <c r="Q384" s="124"/>
      <c r="R384" s="124"/>
      <c r="S384" s="124"/>
      <c r="T384" s="120"/>
      <c r="U384" s="120"/>
      <c r="V384" s="120"/>
      <c r="Y384" s="120"/>
      <c r="Z384" s="120"/>
      <c r="AA384" s="120"/>
      <c r="AB384" s="121"/>
      <c r="AC384" s="121"/>
      <c r="AD384" s="121"/>
      <c r="AE384" s="121"/>
      <c r="AF384" s="121"/>
      <c r="AG384" s="121"/>
      <c r="AH384" s="121"/>
      <c r="AI384" s="154"/>
      <c r="AJ384" s="154"/>
      <c r="AK384" s="154"/>
      <c r="AL384" s="154"/>
      <c r="AM384" s="154"/>
      <c r="AN384" s="154"/>
      <c r="AO384" s="154"/>
      <c r="AP384" s="154"/>
      <c r="AQ384" s="154"/>
      <c r="AR384" s="154"/>
      <c r="AS384" s="154"/>
      <c r="AT384" s="154"/>
      <c r="AU384" s="154"/>
      <c r="AV384" s="154"/>
      <c r="AY384" s="154"/>
      <c r="AZ384" s="154"/>
      <c r="BA384" s="154"/>
      <c r="BB384" s="154"/>
      <c r="BC384" s="154"/>
      <c r="BD384" s="154"/>
      <c r="BE384" s="154"/>
      <c r="BF384" s="154"/>
      <c r="BG384" s="154"/>
      <c r="BH384" s="154"/>
      <c r="BI384" s="154"/>
      <c r="BJ384" s="154"/>
      <c r="BK384" s="154"/>
      <c r="BL384" s="154"/>
      <c r="BM384" s="154"/>
    </row>
    <row r="385" spans="16:65" x14ac:dyDescent="0.25">
      <c r="P385" s="124"/>
      <c r="Q385" s="124"/>
      <c r="R385" s="124"/>
      <c r="S385" s="124"/>
      <c r="T385" s="120"/>
      <c r="U385" s="120"/>
      <c r="V385" s="120"/>
      <c r="Y385" s="120"/>
      <c r="Z385" s="120"/>
      <c r="AA385" s="120"/>
      <c r="AB385" s="121"/>
      <c r="AC385" s="121"/>
      <c r="AD385" s="121"/>
      <c r="AE385" s="121"/>
      <c r="AF385" s="121"/>
      <c r="AG385" s="121"/>
      <c r="AH385" s="121"/>
      <c r="AI385" s="154"/>
      <c r="AJ385" s="154"/>
      <c r="AK385" s="154"/>
      <c r="AL385" s="154"/>
      <c r="AM385" s="154"/>
      <c r="AN385" s="154"/>
      <c r="AO385" s="154"/>
      <c r="AP385" s="154"/>
      <c r="AQ385" s="154"/>
      <c r="AR385" s="154"/>
      <c r="AS385" s="154"/>
      <c r="AT385" s="154"/>
      <c r="AU385" s="154"/>
      <c r="AV385" s="154"/>
      <c r="AY385" s="154"/>
      <c r="AZ385" s="154"/>
      <c r="BA385" s="154"/>
      <c r="BB385" s="154"/>
      <c r="BC385" s="154"/>
      <c r="BD385" s="154"/>
      <c r="BE385" s="154"/>
      <c r="BF385" s="154"/>
      <c r="BG385" s="154"/>
      <c r="BH385" s="154"/>
      <c r="BI385" s="154"/>
      <c r="BJ385" s="154"/>
      <c r="BK385" s="154"/>
      <c r="BL385" s="154"/>
      <c r="BM385" s="154"/>
    </row>
    <row r="386" spans="16:65" x14ac:dyDescent="0.25">
      <c r="P386" s="124"/>
      <c r="Q386" s="124"/>
      <c r="R386" s="124"/>
      <c r="S386" s="124"/>
      <c r="T386" s="120"/>
      <c r="U386" s="120"/>
      <c r="V386" s="120"/>
      <c r="Y386" s="120"/>
      <c r="Z386" s="120"/>
      <c r="AA386" s="120"/>
      <c r="AB386" s="121"/>
      <c r="AC386" s="121"/>
      <c r="AD386" s="121"/>
      <c r="AE386" s="121"/>
      <c r="AF386" s="121"/>
      <c r="AG386" s="121"/>
      <c r="AH386" s="121"/>
      <c r="AI386" s="154"/>
      <c r="AJ386" s="154"/>
      <c r="AK386" s="154"/>
      <c r="AL386" s="154"/>
      <c r="AM386" s="154"/>
      <c r="AN386" s="154"/>
      <c r="AO386" s="154"/>
      <c r="AP386" s="154"/>
      <c r="AQ386" s="154"/>
      <c r="AR386" s="154"/>
      <c r="AS386" s="154"/>
      <c r="AT386" s="154"/>
      <c r="AU386" s="154"/>
      <c r="AV386" s="154"/>
      <c r="AY386" s="154"/>
      <c r="AZ386" s="154"/>
      <c r="BA386" s="154"/>
      <c r="BB386" s="154"/>
      <c r="BC386" s="154"/>
      <c r="BD386" s="154"/>
      <c r="BE386" s="154"/>
      <c r="BF386" s="154"/>
      <c r="BG386" s="154"/>
      <c r="BH386" s="154"/>
      <c r="BI386" s="154"/>
      <c r="BJ386" s="154"/>
      <c r="BK386" s="154"/>
      <c r="BL386" s="154"/>
      <c r="BM386" s="154"/>
    </row>
    <row r="387" spans="16:65" x14ac:dyDescent="0.25">
      <c r="P387" s="124"/>
      <c r="Q387" s="124"/>
      <c r="R387" s="124"/>
      <c r="S387" s="124"/>
      <c r="T387" s="120"/>
      <c r="U387" s="120"/>
      <c r="V387" s="120"/>
      <c r="Y387" s="120"/>
      <c r="Z387" s="120"/>
      <c r="AA387" s="120"/>
      <c r="AB387" s="121"/>
      <c r="AC387" s="121"/>
      <c r="AD387" s="121"/>
      <c r="AE387" s="121"/>
      <c r="AF387" s="121"/>
      <c r="AG387" s="121"/>
      <c r="AH387" s="121"/>
      <c r="AI387" s="154"/>
      <c r="AJ387" s="154"/>
      <c r="AK387" s="154"/>
      <c r="AL387" s="154"/>
      <c r="AM387" s="154"/>
      <c r="AN387" s="154"/>
      <c r="AO387" s="154"/>
      <c r="AP387" s="154"/>
      <c r="AQ387" s="154"/>
      <c r="AR387" s="154"/>
      <c r="AS387" s="154"/>
      <c r="AT387" s="154"/>
      <c r="AU387" s="154"/>
      <c r="AV387" s="154"/>
      <c r="AY387" s="154"/>
      <c r="AZ387" s="154"/>
      <c r="BA387" s="154"/>
      <c r="BB387" s="154"/>
      <c r="BC387" s="154"/>
      <c r="BD387" s="154"/>
      <c r="BE387" s="154"/>
      <c r="BF387" s="154"/>
      <c r="BG387" s="154"/>
      <c r="BH387" s="154"/>
      <c r="BI387" s="154"/>
      <c r="BJ387" s="154"/>
      <c r="BK387" s="154"/>
      <c r="BL387" s="154"/>
      <c r="BM387" s="154"/>
    </row>
    <row r="388" spans="16:65" x14ac:dyDescent="0.25">
      <c r="P388" s="124"/>
      <c r="Q388" s="124"/>
      <c r="R388" s="124"/>
      <c r="S388" s="124"/>
      <c r="T388" s="120"/>
      <c r="U388" s="120"/>
      <c r="V388" s="120"/>
      <c r="Y388" s="120"/>
      <c r="Z388" s="120"/>
      <c r="AA388" s="120"/>
      <c r="AB388" s="121"/>
      <c r="AC388" s="121"/>
      <c r="AD388" s="121"/>
      <c r="AE388" s="121"/>
      <c r="AF388" s="121"/>
      <c r="AG388" s="121"/>
      <c r="AH388" s="121"/>
      <c r="AI388" s="154"/>
      <c r="AJ388" s="154"/>
      <c r="AK388" s="154"/>
      <c r="AL388" s="154"/>
      <c r="AM388" s="154"/>
      <c r="AN388" s="154"/>
      <c r="AO388" s="154"/>
      <c r="AP388" s="154"/>
      <c r="AQ388" s="154"/>
      <c r="AR388" s="154"/>
      <c r="AS388" s="154"/>
      <c r="AT388" s="154"/>
      <c r="AU388" s="154"/>
      <c r="AV388" s="154"/>
      <c r="AY388" s="154"/>
      <c r="AZ388" s="154"/>
      <c r="BA388" s="154"/>
      <c r="BB388" s="154"/>
      <c r="BC388" s="154"/>
      <c r="BD388" s="154"/>
      <c r="BE388" s="154"/>
      <c r="BF388" s="154"/>
      <c r="BG388" s="154"/>
      <c r="BH388" s="154"/>
      <c r="BI388" s="154"/>
      <c r="BJ388" s="154"/>
      <c r="BK388" s="154"/>
      <c r="BL388" s="154"/>
      <c r="BM388" s="154"/>
    </row>
    <row r="389" spans="16:65" x14ac:dyDescent="0.25">
      <c r="P389" s="124"/>
      <c r="Q389" s="124"/>
      <c r="R389" s="124"/>
      <c r="S389" s="124"/>
      <c r="T389" s="120"/>
      <c r="U389" s="120"/>
      <c r="V389" s="120"/>
      <c r="Y389" s="120"/>
      <c r="Z389" s="120"/>
      <c r="AA389" s="120"/>
      <c r="AB389" s="121"/>
      <c r="AC389" s="121"/>
      <c r="AD389" s="121"/>
      <c r="AE389" s="121"/>
      <c r="AF389" s="121"/>
      <c r="AG389" s="121"/>
      <c r="AH389" s="121"/>
      <c r="AI389" s="154"/>
      <c r="AJ389" s="154"/>
      <c r="AK389" s="154"/>
      <c r="AL389" s="154"/>
      <c r="AM389" s="154"/>
      <c r="AN389" s="154"/>
      <c r="AO389" s="154"/>
      <c r="AP389" s="154"/>
      <c r="AQ389" s="154"/>
      <c r="AR389" s="154"/>
      <c r="AS389" s="154"/>
      <c r="AT389" s="154"/>
      <c r="AU389" s="154"/>
      <c r="AV389" s="154"/>
      <c r="AY389" s="154"/>
      <c r="AZ389" s="154"/>
      <c r="BA389" s="154"/>
      <c r="BB389" s="154"/>
      <c r="BC389" s="154"/>
      <c r="BD389" s="154"/>
      <c r="BE389" s="154"/>
      <c r="BF389" s="154"/>
      <c r="BG389" s="154"/>
      <c r="BH389" s="154"/>
      <c r="BI389" s="154"/>
      <c r="BJ389" s="154"/>
      <c r="BK389" s="154"/>
      <c r="BL389" s="154"/>
      <c r="BM389" s="154"/>
    </row>
    <row r="390" spans="16:65" x14ac:dyDescent="0.25">
      <c r="P390" s="124"/>
      <c r="Q390" s="124"/>
      <c r="R390" s="124"/>
      <c r="S390" s="124"/>
      <c r="T390" s="120"/>
      <c r="U390" s="120"/>
      <c r="V390" s="120"/>
      <c r="Y390" s="120"/>
      <c r="Z390" s="120"/>
      <c r="AA390" s="120"/>
      <c r="AB390" s="121"/>
      <c r="AC390" s="121"/>
      <c r="AD390" s="121"/>
      <c r="AE390" s="121"/>
      <c r="AF390" s="121"/>
      <c r="AG390" s="121"/>
      <c r="AH390" s="121"/>
      <c r="AI390" s="154"/>
      <c r="AJ390" s="154"/>
      <c r="AK390" s="154"/>
      <c r="AL390" s="154"/>
      <c r="AM390" s="154"/>
      <c r="AN390" s="154"/>
      <c r="AO390" s="154"/>
      <c r="AP390" s="154"/>
      <c r="AQ390" s="154"/>
      <c r="AR390" s="154"/>
      <c r="AS390" s="154"/>
      <c r="AT390" s="154"/>
      <c r="AU390" s="154"/>
      <c r="AV390" s="154"/>
      <c r="AY390" s="154"/>
      <c r="AZ390" s="154"/>
      <c r="BA390" s="154"/>
      <c r="BB390" s="154"/>
      <c r="BC390" s="154"/>
      <c r="BD390" s="154"/>
      <c r="BE390" s="154"/>
      <c r="BF390" s="154"/>
      <c r="BG390" s="154"/>
      <c r="BH390" s="154"/>
      <c r="BI390" s="154"/>
      <c r="BJ390" s="154"/>
      <c r="BK390" s="154"/>
      <c r="BL390" s="154"/>
      <c r="BM390" s="154"/>
    </row>
    <row r="391" spans="16:65" x14ac:dyDescent="0.25">
      <c r="P391" s="124"/>
      <c r="Q391" s="124"/>
      <c r="R391" s="124"/>
      <c r="S391" s="124"/>
      <c r="T391" s="120"/>
      <c r="U391" s="120"/>
      <c r="V391" s="120"/>
      <c r="Y391" s="120"/>
      <c r="Z391" s="120"/>
      <c r="AA391" s="120"/>
      <c r="AB391" s="121"/>
      <c r="AC391" s="121"/>
      <c r="AD391" s="121"/>
      <c r="AE391" s="121"/>
      <c r="AF391" s="121"/>
      <c r="AG391" s="121"/>
      <c r="AH391" s="121"/>
      <c r="AI391" s="154"/>
      <c r="AJ391" s="154"/>
      <c r="AK391" s="154"/>
      <c r="AL391" s="154"/>
      <c r="AM391" s="154"/>
      <c r="AN391" s="154"/>
      <c r="AO391" s="154"/>
      <c r="AP391" s="154"/>
      <c r="AQ391" s="154"/>
      <c r="AR391" s="154"/>
      <c r="AS391" s="154"/>
      <c r="AT391" s="154"/>
      <c r="AU391" s="154"/>
      <c r="AV391" s="154"/>
      <c r="AY391" s="154"/>
      <c r="AZ391" s="154"/>
      <c r="BA391" s="154"/>
      <c r="BB391" s="154"/>
      <c r="BC391" s="154"/>
      <c r="BD391" s="154"/>
      <c r="BE391" s="154"/>
      <c r="BF391" s="154"/>
      <c r="BG391" s="154"/>
      <c r="BH391" s="154"/>
      <c r="BI391" s="154"/>
      <c r="BJ391" s="154"/>
      <c r="BK391" s="154"/>
      <c r="BL391" s="154"/>
      <c r="BM391" s="154"/>
    </row>
    <row r="392" spans="16:65" x14ac:dyDescent="0.25">
      <c r="P392" s="124"/>
      <c r="Q392" s="124"/>
      <c r="R392" s="124"/>
      <c r="S392" s="124"/>
      <c r="T392" s="120"/>
      <c r="U392" s="120"/>
      <c r="V392" s="120"/>
      <c r="Y392" s="120"/>
      <c r="Z392" s="120"/>
      <c r="AA392" s="120"/>
      <c r="AB392" s="121"/>
      <c r="AC392" s="121"/>
      <c r="AD392" s="121"/>
      <c r="AE392" s="121"/>
      <c r="AF392" s="121"/>
      <c r="AG392" s="121"/>
      <c r="AH392" s="121"/>
      <c r="AI392" s="154"/>
      <c r="AJ392" s="154"/>
      <c r="AK392" s="154"/>
      <c r="AL392" s="154"/>
      <c r="AM392" s="154"/>
      <c r="AN392" s="154"/>
      <c r="AO392" s="154"/>
      <c r="AP392" s="154"/>
      <c r="AQ392" s="154"/>
      <c r="AR392" s="154"/>
      <c r="AS392" s="154"/>
      <c r="AT392" s="154"/>
      <c r="AU392" s="154"/>
      <c r="AV392" s="154"/>
      <c r="AY392" s="154"/>
      <c r="AZ392" s="154"/>
      <c r="BA392" s="154"/>
      <c r="BB392" s="154"/>
      <c r="BC392" s="154"/>
      <c r="BD392" s="154"/>
      <c r="BE392" s="154"/>
      <c r="BF392" s="154"/>
      <c r="BG392" s="154"/>
      <c r="BH392" s="154"/>
      <c r="BI392" s="154"/>
      <c r="BJ392" s="154"/>
      <c r="BK392" s="154"/>
      <c r="BL392" s="154"/>
      <c r="BM392" s="154"/>
    </row>
    <row r="393" spans="16:65" x14ac:dyDescent="0.25">
      <c r="P393" s="124"/>
      <c r="Q393" s="124"/>
      <c r="R393" s="124"/>
      <c r="S393" s="124"/>
      <c r="T393" s="120"/>
      <c r="U393" s="120"/>
      <c r="V393" s="120"/>
      <c r="Y393" s="120"/>
      <c r="Z393" s="120"/>
      <c r="AA393" s="120"/>
      <c r="AB393" s="121"/>
      <c r="AC393" s="121"/>
      <c r="AD393" s="121"/>
      <c r="AE393" s="121"/>
      <c r="AF393" s="121"/>
      <c r="AG393" s="121"/>
      <c r="AH393" s="121"/>
      <c r="AI393" s="154"/>
      <c r="AJ393" s="154"/>
      <c r="AK393" s="154"/>
      <c r="AL393" s="154"/>
      <c r="AM393" s="154"/>
      <c r="AN393" s="154"/>
      <c r="AO393" s="154"/>
      <c r="AP393" s="154"/>
      <c r="AQ393" s="154"/>
      <c r="AR393" s="154"/>
      <c r="AS393" s="154"/>
      <c r="AT393" s="154"/>
      <c r="AU393" s="154"/>
      <c r="AV393" s="154"/>
      <c r="AY393" s="154"/>
      <c r="AZ393" s="154"/>
      <c r="BA393" s="154"/>
      <c r="BB393" s="154"/>
      <c r="BC393" s="154"/>
      <c r="BD393" s="154"/>
      <c r="BE393" s="154"/>
      <c r="BF393" s="154"/>
      <c r="BG393" s="154"/>
      <c r="BH393" s="154"/>
      <c r="BI393" s="154"/>
      <c r="BJ393" s="154"/>
      <c r="BK393" s="154"/>
      <c r="BL393" s="154"/>
      <c r="BM393" s="154"/>
    </row>
    <row r="394" spans="16:65" x14ac:dyDescent="0.25">
      <c r="P394" s="124"/>
      <c r="Q394" s="124"/>
      <c r="R394" s="124"/>
      <c r="S394" s="124"/>
      <c r="T394" s="120"/>
      <c r="U394" s="120"/>
      <c r="V394" s="120"/>
      <c r="Y394" s="120"/>
      <c r="Z394" s="120"/>
      <c r="AA394" s="120"/>
      <c r="AB394" s="121"/>
      <c r="AC394" s="121"/>
      <c r="AD394" s="121"/>
      <c r="AE394" s="121"/>
      <c r="AF394" s="121"/>
      <c r="AG394" s="121"/>
      <c r="AH394" s="121"/>
      <c r="AI394" s="154"/>
      <c r="AJ394" s="154"/>
      <c r="AK394" s="154"/>
      <c r="AL394" s="154"/>
      <c r="AM394" s="154"/>
      <c r="AN394" s="154"/>
      <c r="AO394" s="154"/>
      <c r="AP394" s="154"/>
      <c r="AQ394" s="154"/>
      <c r="AR394" s="154"/>
      <c r="AS394" s="154"/>
      <c r="AT394" s="154"/>
      <c r="AU394" s="154"/>
      <c r="AV394" s="154"/>
      <c r="AY394" s="154"/>
      <c r="AZ394" s="154"/>
      <c r="BA394" s="154"/>
      <c r="BB394" s="154"/>
      <c r="BC394" s="154"/>
      <c r="BD394" s="154"/>
      <c r="BE394" s="154"/>
      <c r="BF394" s="154"/>
      <c r="BG394" s="154"/>
      <c r="BH394" s="154"/>
      <c r="BI394" s="154"/>
      <c r="BJ394" s="154"/>
      <c r="BK394" s="154"/>
      <c r="BL394" s="154"/>
      <c r="BM394" s="154"/>
    </row>
    <row r="395" spans="16:65" x14ac:dyDescent="0.25">
      <c r="P395" s="124"/>
      <c r="Q395" s="124"/>
      <c r="R395" s="124"/>
      <c r="S395" s="124"/>
      <c r="T395" s="120"/>
      <c r="U395" s="120"/>
      <c r="V395" s="120"/>
      <c r="Y395" s="120"/>
      <c r="Z395" s="120"/>
      <c r="AA395" s="120"/>
      <c r="AB395" s="121"/>
      <c r="AC395" s="121"/>
      <c r="AD395" s="121"/>
      <c r="AE395" s="121"/>
      <c r="AF395" s="121"/>
      <c r="AG395" s="121"/>
      <c r="AH395" s="121"/>
      <c r="AI395" s="154"/>
      <c r="AJ395" s="154"/>
      <c r="AK395" s="154"/>
      <c r="AL395" s="154"/>
      <c r="AM395" s="154"/>
      <c r="AN395" s="154"/>
      <c r="AO395" s="154"/>
      <c r="AP395" s="154"/>
      <c r="AQ395" s="154"/>
      <c r="AR395" s="154"/>
      <c r="AS395" s="154"/>
      <c r="AT395" s="154"/>
      <c r="AU395" s="154"/>
      <c r="AV395" s="154"/>
      <c r="AY395" s="154"/>
      <c r="AZ395" s="154"/>
      <c r="BA395" s="154"/>
      <c r="BB395" s="154"/>
      <c r="BC395" s="154"/>
      <c r="BD395" s="154"/>
      <c r="BE395" s="154"/>
      <c r="BF395" s="154"/>
      <c r="BG395" s="154"/>
      <c r="BH395" s="154"/>
      <c r="BI395" s="154"/>
      <c r="BJ395" s="154"/>
      <c r="BK395" s="154"/>
      <c r="BL395" s="154"/>
      <c r="BM395" s="154"/>
    </row>
    <row r="396" spans="16:65" x14ac:dyDescent="0.25">
      <c r="P396" s="124"/>
      <c r="Q396" s="124"/>
      <c r="R396" s="124"/>
      <c r="S396" s="124"/>
      <c r="T396" s="120"/>
      <c r="U396" s="120"/>
      <c r="V396" s="120"/>
      <c r="Y396" s="120"/>
      <c r="Z396" s="120"/>
      <c r="AA396" s="120"/>
      <c r="AB396" s="121"/>
      <c r="AC396" s="121"/>
      <c r="AD396" s="121"/>
      <c r="AE396" s="121"/>
      <c r="AF396" s="121"/>
      <c r="AG396" s="121"/>
      <c r="AH396" s="121"/>
      <c r="AI396" s="154"/>
      <c r="AJ396" s="154"/>
      <c r="AK396" s="154"/>
      <c r="AL396" s="154"/>
      <c r="AM396" s="154"/>
      <c r="AN396" s="154"/>
      <c r="AO396" s="154"/>
      <c r="AP396" s="154"/>
      <c r="AQ396" s="154"/>
      <c r="AR396" s="154"/>
      <c r="AS396" s="154"/>
      <c r="AT396" s="154"/>
      <c r="AU396" s="154"/>
      <c r="AV396" s="154"/>
      <c r="AY396" s="154"/>
      <c r="AZ396" s="154"/>
      <c r="BA396" s="154"/>
      <c r="BB396" s="154"/>
      <c r="BC396" s="154"/>
      <c r="BD396" s="154"/>
      <c r="BE396" s="154"/>
      <c r="BF396" s="154"/>
      <c r="BG396" s="154"/>
      <c r="BH396" s="154"/>
      <c r="BI396" s="154"/>
      <c r="BJ396" s="154"/>
      <c r="BK396" s="154"/>
      <c r="BL396" s="154"/>
      <c r="BM396" s="154"/>
    </row>
    <row r="397" spans="16:65" x14ac:dyDescent="0.25">
      <c r="P397" s="124"/>
      <c r="Q397" s="124"/>
      <c r="R397" s="124"/>
      <c r="S397" s="124"/>
      <c r="T397" s="120"/>
      <c r="U397" s="120"/>
      <c r="V397" s="120"/>
      <c r="Y397" s="120"/>
      <c r="Z397" s="120"/>
      <c r="AA397" s="120"/>
      <c r="AB397" s="121"/>
      <c r="AC397" s="121"/>
      <c r="AD397" s="121"/>
      <c r="AE397" s="121"/>
      <c r="AF397" s="121"/>
      <c r="AG397" s="121"/>
      <c r="AH397" s="121"/>
      <c r="AI397" s="154"/>
      <c r="AJ397" s="154"/>
      <c r="AK397" s="154"/>
      <c r="AL397" s="154"/>
      <c r="AM397" s="154"/>
      <c r="AN397" s="154"/>
      <c r="AO397" s="154"/>
      <c r="AP397" s="154"/>
      <c r="AQ397" s="154"/>
      <c r="AR397" s="154"/>
      <c r="AS397" s="154"/>
      <c r="AT397" s="154"/>
      <c r="AU397" s="154"/>
      <c r="AV397" s="154"/>
    </row>
    <row r="398" spans="16:65" x14ac:dyDescent="0.25">
      <c r="P398" s="124"/>
      <c r="Q398" s="124"/>
      <c r="R398" s="124"/>
      <c r="S398" s="124"/>
      <c r="T398" s="120"/>
      <c r="U398" s="120"/>
      <c r="V398" s="120"/>
      <c r="Y398" s="120"/>
      <c r="Z398" s="120"/>
      <c r="AA398" s="120"/>
      <c r="AB398" s="121"/>
      <c r="AC398" s="121"/>
      <c r="AD398" s="121"/>
      <c r="AE398" s="121"/>
      <c r="AF398" s="121"/>
      <c r="AG398" s="121"/>
      <c r="AH398" s="121"/>
      <c r="AI398" s="154"/>
      <c r="AJ398" s="154"/>
      <c r="AK398" s="154"/>
      <c r="AL398" s="154"/>
      <c r="AM398" s="154"/>
      <c r="AN398" s="154"/>
      <c r="AO398" s="154"/>
      <c r="AP398" s="154"/>
      <c r="AQ398" s="154"/>
      <c r="AR398" s="154"/>
      <c r="AS398" s="154"/>
      <c r="AT398" s="154"/>
      <c r="AU398" s="154"/>
      <c r="AV398" s="154"/>
    </row>
    <row r="399" spans="16:65" x14ac:dyDescent="0.25">
      <c r="P399" s="124"/>
      <c r="Q399" s="124"/>
      <c r="R399" s="124"/>
      <c r="S399" s="124"/>
      <c r="T399" s="120"/>
      <c r="U399" s="120"/>
      <c r="V399" s="120"/>
      <c r="Y399" s="120"/>
      <c r="Z399" s="120"/>
      <c r="AA399" s="120"/>
      <c r="AB399" s="121"/>
      <c r="AC399" s="121"/>
      <c r="AD399" s="121"/>
      <c r="AE399" s="121"/>
      <c r="AF399" s="121"/>
      <c r="AG399" s="121"/>
      <c r="AH399" s="121"/>
      <c r="AI399" s="154"/>
      <c r="AJ399" s="154"/>
      <c r="AK399" s="154"/>
      <c r="AL399" s="154"/>
      <c r="AM399" s="154"/>
      <c r="AN399" s="154"/>
      <c r="AO399" s="154"/>
      <c r="AP399" s="154"/>
      <c r="AQ399" s="154"/>
      <c r="AR399" s="154"/>
      <c r="AS399" s="154"/>
      <c r="AT399" s="154"/>
      <c r="AU399" s="154"/>
      <c r="AV399" s="154"/>
    </row>
    <row r="400" spans="16:65" x14ac:dyDescent="0.25">
      <c r="P400" s="124"/>
      <c r="Q400" s="124"/>
      <c r="R400" s="124"/>
      <c r="S400" s="124"/>
      <c r="T400" s="120"/>
      <c r="U400" s="120"/>
      <c r="V400" s="120"/>
      <c r="Y400" s="120"/>
      <c r="Z400" s="120"/>
      <c r="AA400" s="120"/>
      <c r="AB400" s="121"/>
      <c r="AC400" s="121"/>
      <c r="AD400" s="121"/>
      <c r="AE400" s="121"/>
      <c r="AF400" s="121"/>
      <c r="AG400" s="121"/>
      <c r="AH400" s="121"/>
      <c r="AI400" s="154"/>
      <c r="AJ400" s="154"/>
      <c r="AK400" s="154"/>
      <c r="AL400" s="154"/>
      <c r="AM400" s="154"/>
      <c r="AN400" s="154"/>
      <c r="AO400" s="154"/>
      <c r="AP400" s="154"/>
      <c r="AQ400" s="154"/>
      <c r="AR400" s="154"/>
      <c r="AS400" s="154"/>
      <c r="AT400" s="154"/>
      <c r="AU400" s="154"/>
      <c r="AV400" s="154"/>
    </row>
    <row r="401" spans="16:48" x14ac:dyDescent="0.25">
      <c r="P401" s="124"/>
      <c r="Q401" s="124"/>
      <c r="R401" s="124"/>
      <c r="S401" s="124"/>
      <c r="T401" s="120"/>
      <c r="U401" s="120"/>
      <c r="V401" s="120"/>
      <c r="Y401" s="120"/>
      <c r="Z401" s="120"/>
      <c r="AA401" s="120"/>
      <c r="AB401" s="121"/>
      <c r="AC401" s="121"/>
      <c r="AD401" s="121"/>
      <c r="AE401" s="121"/>
      <c r="AF401" s="121"/>
      <c r="AG401" s="121"/>
      <c r="AH401" s="121"/>
      <c r="AI401" s="154"/>
      <c r="AJ401" s="154"/>
      <c r="AK401" s="154"/>
      <c r="AL401" s="154"/>
      <c r="AM401" s="154"/>
      <c r="AN401" s="154"/>
      <c r="AO401" s="154"/>
      <c r="AP401" s="154"/>
      <c r="AQ401" s="154"/>
      <c r="AR401" s="154"/>
      <c r="AS401" s="154"/>
      <c r="AT401" s="154"/>
      <c r="AU401" s="154"/>
      <c r="AV401" s="154"/>
    </row>
    <row r="402" spans="16:48" x14ac:dyDescent="0.25">
      <c r="P402" s="124"/>
      <c r="Q402" s="124"/>
      <c r="R402" s="124"/>
      <c r="S402" s="124"/>
      <c r="T402" s="120"/>
      <c r="U402" s="120"/>
      <c r="V402" s="120"/>
      <c r="Y402" s="120"/>
      <c r="Z402" s="120"/>
      <c r="AA402" s="120"/>
      <c r="AB402" s="121"/>
      <c r="AC402" s="121"/>
      <c r="AD402" s="121"/>
      <c r="AE402" s="121"/>
      <c r="AF402" s="121"/>
      <c r="AG402" s="121"/>
      <c r="AH402" s="121"/>
      <c r="AI402" s="154"/>
      <c r="AJ402" s="154"/>
      <c r="AK402" s="154"/>
      <c r="AL402" s="154"/>
      <c r="AM402" s="154"/>
      <c r="AN402" s="154"/>
      <c r="AO402" s="154"/>
      <c r="AP402" s="154"/>
      <c r="AQ402" s="154"/>
      <c r="AR402" s="154"/>
      <c r="AS402" s="154"/>
      <c r="AT402" s="154"/>
      <c r="AU402" s="154"/>
      <c r="AV402" s="154"/>
    </row>
    <row r="403" spans="16:48" x14ac:dyDescent="0.25">
      <c r="P403" s="124"/>
      <c r="Q403" s="124"/>
      <c r="R403" s="124"/>
      <c r="S403" s="124"/>
      <c r="T403" s="120"/>
      <c r="U403" s="120"/>
      <c r="V403" s="120"/>
      <c r="Y403" s="120"/>
      <c r="Z403" s="120"/>
      <c r="AA403" s="120"/>
      <c r="AB403" s="121"/>
      <c r="AC403" s="121"/>
      <c r="AD403" s="121"/>
      <c r="AE403" s="121"/>
      <c r="AF403" s="121"/>
      <c r="AG403" s="121"/>
      <c r="AH403" s="121"/>
      <c r="AI403" s="154"/>
      <c r="AJ403" s="154"/>
      <c r="AK403" s="154"/>
      <c r="AL403" s="154"/>
      <c r="AM403" s="154"/>
      <c r="AN403" s="154"/>
      <c r="AO403" s="154"/>
      <c r="AP403" s="154"/>
      <c r="AQ403" s="154"/>
      <c r="AR403" s="154"/>
      <c r="AS403" s="154"/>
      <c r="AT403" s="154"/>
      <c r="AU403" s="154"/>
      <c r="AV403" s="154"/>
    </row>
    <row r="404" spans="16:48" x14ac:dyDescent="0.25">
      <c r="P404" s="124"/>
      <c r="Q404" s="124"/>
      <c r="R404" s="124"/>
      <c r="S404" s="124"/>
      <c r="T404" s="120"/>
      <c r="U404" s="120"/>
      <c r="V404" s="120"/>
      <c r="Y404" s="120"/>
      <c r="Z404" s="120"/>
      <c r="AA404" s="120"/>
      <c r="AB404" s="121"/>
      <c r="AC404" s="121"/>
      <c r="AD404" s="121"/>
      <c r="AE404" s="121"/>
      <c r="AF404" s="121"/>
      <c r="AG404" s="121"/>
      <c r="AH404" s="121"/>
      <c r="AI404" s="154"/>
      <c r="AJ404" s="154"/>
      <c r="AK404" s="154"/>
      <c r="AL404" s="154"/>
      <c r="AM404" s="154"/>
      <c r="AN404" s="154"/>
      <c r="AO404" s="154"/>
      <c r="AP404" s="154"/>
      <c r="AQ404" s="154"/>
      <c r="AR404" s="154"/>
      <c r="AS404" s="154"/>
      <c r="AT404" s="154"/>
      <c r="AU404" s="154"/>
      <c r="AV404" s="154"/>
    </row>
    <row r="405" spans="16:48" x14ac:dyDescent="0.25">
      <c r="P405" s="124"/>
      <c r="Q405" s="124"/>
      <c r="R405" s="124"/>
      <c r="S405" s="124"/>
      <c r="T405" s="120"/>
      <c r="U405" s="120"/>
      <c r="V405" s="120"/>
      <c r="Y405" s="120"/>
      <c r="Z405" s="120"/>
      <c r="AA405" s="120"/>
      <c r="AB405" s="121"/>
      <c r="AC405" s="121"/>
      <c r="AD405" s="121"/>
      <c r="AE405" s="121"/>
      <c r="AF405" s="121"/>
      <c r="AG405" s="121"/>
      <c r="AH405" s="121"/>
      <c r="AI405" s="154"/>
      <c r="AJ405" s="154"/>
      <c r="AK405" s="154"/>
      <c r="AL405" s="154"/>
      <c r="AM405" s="154"/>
      <c r="AN405" s="154"/>
      <c r="AO405" s="154"/>
      <c r="AP405" s="154"/>
      <c r="AQ405" s="154"/>
      <c r="AR405" s="154"/>
      <c r="AS405" s="154"/>
      <c r="AT405" s="154"/>
      <c r="AU405" s="154"/>
      <c r="AV405" s="154"/>
    </row>
    <row r="406" spans="16:48" x14ac:dyDescent="0.25">
      <c r="P406" s="124"/>
      <c r="Q406" s="124"/>
      <c r="R406" s="124"/>
      <c r="S406" s="124"/>
      <c r="T406" s="120"/>
      <c r="U406" s="120"/>
      <c r="V406" s="120"/>
      <c r="Y406" s="120"/>
      <c r="Z406" s="120"/>
      <c r="AA406" s="120"/>
      <c r="AB406" s="121"/>
      <c r="AC406" s="121"/>
      <c r="AD406" s="121"/>
      <c r="AE406" s="121"/>
      <c r="AF406" s="121"/>
      <c r="AG406" s="121"/>
      <c r="AH406" s="121"/>
      <c r="AI406" s="154"/>
      <c r="AJ406" s="154"/>
      <c r="AK406" s="154"/>
      <c r="AL406" s="154"/>
      <c r="AM406" s="154"/>
      <c r="AN406" s="154"/>
      <c r="AO406" s="154"/>
      <c r="AP406" s="154"/>
      <c r="AQ406" s="154"/>
      <c r="AR406" s="154"/>
      <c r="AS406" s="154"/>
      <c r="AT406" s="154"/>
      <c r="AU406" s="154"/>
      <c r="AV406" s="154"/>
    </row>
    <row r="407" spans="16:48" x14ac:dyDescent="0.25">
      <c r="P407" s="124"/>
      <c r="Q407" s="124"/>
      <c r="R407" s="124"/>
      <c r="S407" s="124"/>
      <c r="T407" s="120"/>
      <c r="U407" s="120"/>
      <c r="V407" s="120"/>
      <c r="Y407" s="120"/>
      <c r="Z407" s="120"/>
      <c r="AA407" s="120"/>
      <c r="AB407" s="121"/>
      <c r="AC407" s="121"/>
      <c r="AD407" s="121"/>
      <c r="AE407" s="121"/>
      <c r="AF407" s="121"/>
      <c r="AG407" s="121"/>
      <c r="AH407" s="121"/>
      <c r="AI407" s="154"/>
      <c r="AJ407" s="154"/>
      <c r="AK407" s="154"/>
      <c r="AL407" s="154"/>
      <c r="AM407" s="154"/>
      <c r="AN407" s="154"/>
      <c r="AO407" s="154"/>
      <c r="AP407" s="154"/>
      <c r="AQ407" s="154"/>
      <c r="AR407" s="154"/>
      <c r="AS407" s="154"/>
      <c r="AT407" s="154"/>
      <c r="AU407" s="154"/>
      <c r="AV407" s="154"/>
    </row>
    <row r="408" spans="16:48" x14ac:dyDescent="0.25">
      <c r="P408" s="124"/>
      <c r="Q408" s="124"/>
      <c r="R408" s="124"/>
      <c r="S408" s="124"/>
      <c r="T408" s="120"/>
      <c r="U408" s="120"/>
      <c r="V408" s="120"/>
      <c r="Y408" s="120"/>
      <c r="Z408" s="120"/>
      <c r="AA408" s="120"/>
      <c r="AB408" s="121"/>
      <c r="AC408" s="121"/>
      <c r="AD408" s="121"/>
      <c r="AE408" s="121"/>
      <c r="AF408" s="121"/>
      <c r="AG408" s="121"/>
      <c r="AH408" s="121"/>
      <c r="AI408" s="154"/>
      <c r="AJ408" s="154"/>
      <c r="AK408" s="154"/>
      <c r="AL408" s="154"/>
      <c r="AM408" s="154"/>
      <c r="AN408" s="154"/>
      <c r="AO408" s="154"/>
      <c r="AP408" s="154"/>
      <c r="AQ408" s="154"/>
      <c r="AR408" s="154"/>
      <c r="AS408" s="154"/>
      <c r="AT408" s="154"/>
      <c r="AU408" s="154"/>
      <c r="AV408" s="154"/>
    </row>
    <row r="409" spans="16:48" x14ac:dyDescent="0.25">
      <c r="P409" s="124"/>
      <c r="Q409" s="124"/>
      <c r="R409" s="124"/>
      <c r="S409" s="124"/>
      <c r="T409" s="120"/>
      <c r="U409" s="120"/>
      <c r="V409" s="120"/>
      <c r="Y409" s="120"/>
      <c r="Z409" s="120"/>
      <c r="AA409" s="120"/>
      <c r="AB409" s="121"/>
      <c r="AC409" s="121"/>
      <c r="AD409" s="121"/>
      <c r="AE409" s="121"/>
      <c r="AF409" s="121"/>
      <c r="AG409" s="121"/>
      <c r="AH409" s="121"/>
      <c r="AI409" s="154"/>
      <c r="AJ409" s="154"/>
      <c r="AK409" s="154"/>
      <c r="AL409" s="154"/>
      <c r="AM409" s="154"/>
      <c r="AN409" s="154"/>
      <c r="AO409" s="154"/>
      <c r="AP409" s="154"/>
      <c r="AQ409" s="154"/>
      <c r="AR409" s="154"/>
      <c r="AS409" s="154"/>
      <c r="AT409" s="154"/>
      <c r="AU409" s="154"/>
      <c r="AV409" s="154"/>
    </row>
    <row r="410" spans="16:48" x14ac:dyDescent="0.25">
      <c r="P410" s="124"/>
      <c r="Q410" s="124"/>
      <c r="R410" s="124"/>
      <c r="S410" s="124"/>
      <c r="T410" s="120"/>
      <c r="U410" s="120"/>
      <c r="V410" s="120"/>
      <c r="Y410" s="120"/>
      <c r="Z410" s="120"/>
      <c r="AA410" s="120"/>
      <c r="AB410" s="121"/>
      <c r="AC410" s="121"/>
      <c r="AD410" s="121"/>
      <c r="AE410" s="121"/>
      <c r="AF410" s="121"/>
      <c r="AG410" s="121"/>
      <c r="AH410" s="121"/>
      <c r="AI410" s="154"/>
      <c r="AJ410" s="154"/>
      <c r="AK410" s="154"/>
      <c r="AL410" s="154"/>
      <c r="AM410" s="154"/>
      <c r="AN410" s="154"/>
      <c r="AO410" s="154"/>
      <c r="AP410" s="154"/>
      <c r="AQ410" s="154"/>
      <c r="AR410" s="154"/>
      <c r="AS410" s="154"/>
      <c r="AT410" s="154"/>
      <c r="AU410" s="154"/>
      <c r="AV410" s="154"/>
    </row>
    <row r="411" spans="16:48" x14ac:dyDescent="0.25">
      <c r="P411" s="124"/>
      <c r="Q411" s="124"/>
      <c r="R411" s="124"/>
      <c r="S411" s="124"/>
      <c r="T411" s="120"/>
      <c r="U411" s="120"/>
      <c r="V411" s="120"/>
      <c r="Y411" s="120"/>
      <c r="Z411" s="120"/>
      <c r="AA411" s="120"/>
      <c r="AB411" s="121"/>
      <c r="AC411" s="121"/>
      <c r="AD411" s="121"/>
      <c r="AE411" s="121"/>
      <c r="AF411" s="121"/>
      <c r="AG411" s="121"/>
      <c r="AH411" s="121"/>
      <c r="AI411" s="154"/>
      <c r="AJ411" s="154"/>
      <c r="AK411" s="154"/>
      <c r="AL411" s="154"/>
      <c r="AM411" s="154"/>
      <c r="AN411" s="154"/>
      <c r="AO411" s="154"/>
      <c r="AP411" s="154"/>
      <c r="AQ411" s="154"/>
      <c r="AR411" s="154"/>
      <c r="AS411" s="154"/>
      <c r="AT411" s="154"/>
      <c r="AU411" s="154"/>
      <c r="AV411" s="154"/>
    </row>
    <row r="412" spans="16:48" x14ac:dyDescent="0.25">
      <c r="P412" s="124"/>
      <c r="Q412" s="124"/>
      <c r="R412" s="124"/>
      <c r="S412" s="124"/>
      <c r="T412" s="120"/>
      <c r="U412" s="120"/>
      <c r="V412" s="120"/>
      <c r="Y412" s="120"/>
      <c r="Z412" s="120"/>
      <c r="AA412" s="120"/>
      <c r="AB412" s="121"/>
      <c r="AC412" s="121"/>
      <c r="AD412" s="121"/>
      <c r="AE412" s="121"/>
      <c r="AF412" s="121"/>
      <c r="AG412" s="121"/>
      <c r="AH412" s="121"/>
      <c r="AI412" s="154"/>
      <c r="AJ412" s="154"/>
      <c r="AK412" s="154"/>
      <c r="AL412" s="154"/>
      <c r="AM412" s="154"/>
      <c r="AN412" s="154"/>
      <c r="AO412" s="154"/>
      <c r="AP412" s="154"/>
      <c r="AQ412" s="154"/>
      <c r="AR412" s="154"/>
      <c r="AS412" s="154"/>
      <c r="AT412" s="154"/>
      <c r="AU412" s="154"/>
      <c r="AV412" s="154"/>
    </row>
    <row r="413" spans="16:48" x14ac:dyDescent="0.25">
      <c r="P413" s="124"/>
      <c r="Q413" s="124"/>
      <c r="R413" s="124"/>
      <c r="S413" s="124"/>
      <c r="T413" s="120"/>
      <c r="U413" s="120"/>
      <c r="V413" s="120"/>
      <c r="Y413" s="120"/>
      <c r="Z413" s="120"/>
      <c r="AA413" s="120"/>
      <c r="AB413" s="121"/>
      <c r="AC413" s="121"/>
      <c r="AD413" s="121"/>
      <c r="AE413" s="121"/>
      <c r="AF413" s="121"/>
      <c r="AG413" s="121"/>
      <c r="AH413" s="121"/>
      <c r="AI413" s="154"/>
      <c r="AJ413" s="154"/>
      <c r="AK413" s="154"/>
      <c r="AL413" s="154"/>
      <c r="AM413" s="154"/>
      <c r="AN413" s="154"/>
      <c r="AO413" s="154"/>
      <c r="AP413" s="154"/>
      <c r="AQ413" s="154"/>
      <c r="AR413" s="154"/>
      <c r="AS413" s="154"/>
      <c r="AT413" s="154"/>
      <c r="AU413" s="154"/>
      <c r="AV413" s="154"/>
    </row>
    <row r="414" spans="16:48" x14ac:dyDescent="0.25">
      <c r="P414" s="124"/>
      <c r="Q414" s="124"/>
      <c r="R414" s="124"/>
      <c r="S414" s="124"/>
      <c r="T414" s="120"/>
      <c r="U414" s="120"/>
      <c r="V414" s="120"/>
      <c r="Y414" s="120"/>
      <c r="Z414" s="120"/>
      <c r="AA414" s="120"/>
      <c r="AB414" s="121"/>
      <c r="AC414" s="121"/>
      <c r="AD414" s="121"/>
      <c r="AE414" s="121"/>
      <c r="AF414" s="121"/>
      <c r="AG414" s="121"/>
      <c r="AH414" s="121"/>
      <c r="AI414" s="154"/>
      <c r="AJ414" s="154"/>
      <c r="AK414" s="154"/>
      <c r="AL414" s="154"/>
      <c r="AM414" s="154"/>
      <c r="AN414" s="154"/>
      <c r="AO414" s="154"/>
      <c r="AP414" s="154"/>
      <c r="AQ414" s="154"/>
      <c r="AR414" s="154"/>
      <c r="AS414" s="154"/>
      <c r="AT414" s="154"/>
      <c r="AU414" s="154"/>
      <c r="AV414" s="154"/>
    </row>
    <row r="415" spans="16:48" x14ac:dyDescent="0.25">
      <c r="P415" s="124"/>
      <c r="Q415" s="124"/>
      <c r="R415" s="124"/>
      <c r="S415" s="124"/>
      <c r="T415" s="120"/>
      <c r="U415" s="120"/>
      <c r="V415" s="120"/>
      <c r="Y415" s="120"/>
      <c r="Z415" s="120"/>
      <c r="AA415" s="120"/>
      <c r="AB415" s="121"/>
      <c r="AC415" s="121"/>
      <c r="AD415" s="121"/>
      <c r="AE415" s="121"/>
      <c r="AF415" s="121"/>
      <c r="AG415" s="121"/>
      <c r="AH415" s="121"/>
      <c r="AI415" s="154"/>
      <c r="AJ415" s="154"/>
      <c r="AK415" s="154"/>
      <c r="AL415" s="154"/>
      <c r="AM415" s="154"/>
      <c r="AN415" s="154"/>
      <c r="AO415" s="154"/>
      <c r="AP415" s="154"/>
      <c r="AQ415" s="154"/>
      <c r="AR415" s="154"/>
      <c r="AS415" s="154"/>
      <c r="AT415" s="154"/>
      <c r="AU415" s="154"/>
      <c r="AV415" s="154"/>
    </row>
    <row r="416" spans="16:48" x14ac:dyDescent="0.25">
      <c r="P416" s="124"/>
      <c r="Q416" s="124"/>
      <c r="R416" s="124"/>
      <c r="S416" s="124"/>
      <c r="T416" s="120"/>
      <c r="U416" s="120"/>
      <c r="V416" s="120"/>
      <c r="Y416" s="120"/>
      <c r="Z416" s="120"/>
      <c r="AA416" s="120"/>
      <c r="AB416" s="121"/>
      <c r="AC416" s="121"/>
      <c r="AD416" s="121"/>
      <c r="AE416" s="121"/>
      <c r="AF416" s="121"/>
      <c r="AG416" s="121"/>
      <c r="AH416" s="121"/>
      <c r="AI416" s="154"/>
      <c r="AJ416" s="154"/>
      <c r="AK416" s="154"/>
      <c r="AL416" s="154"/>
      <c r="AM416" s="154"/>
      <c r="AN416" s="154"/>
      <c r="AO416" s="154"/>
      <c r="AP416" s="154"/>
      <c r="AQ416" s="154"/>
      <c r="AR416" s="154"/>
      <c r="AS416" s="154"/>
      <c r="AT416" s="154"/>
      <c r="AU416" s="154"/>
      <c r="AV416" s="154"/>
    </row>
    <row r="417" spans="16:48" x14ac:dyDescent="0.25">
      <c r="P417" s="124"/>
      <c r="Q417" s="124"/>
      <c r="R417" s="124"/>
      <c r="S417" s="124"/>
      <c r="T417" s="120"/>
      <c r="U417" s="120"/>
      <c r="V417" s="120"/>
      <c r="Y417" s="120"/>
      <c r="Z417" s="120"/>
      <c r="AA417" s="120"/>
      <c r="AB417" s="121"/>
      <c r="AC417" s="121"/>
      <c r="AD417" s="121"/>
      <c r="AE417" s="121"/>
      <c r="AF417" s="121"/>
      <c r="AG417" s="121"/>
      <c r="AH417" s="121"/>
      <c r="AI417" s="154"/>
      <c r="AJ417" s="154"/>
      <c r="AK417" s="154"/>
      <c r="AL417" s="154"/>
      <c r="AM417" s="154"/>
      <c r="AN417" s="154"/>
      <c r="AO417" s="154"/>
      <c r="AP417" s="154"/>
      <c r="AQ417" s="154"/>
      <c r="AR417" s="154"/>
      <c r="AS417" s="154"/>
      <c r="AT417" s="154"/>
      <c r="AU417" s="154"/>
      <c r="AV417" s="154"/>
    </row>
    <row r="418" spans="16:48" x14ac:dyDescent="0.25">
      <c r="P418" s="124"/>
      <c r="Q418" s="124"/>
      <c r="R418" s="124"/>
      <c r="S418" s="124"/>
      <c r="T418" s="120"/>
      <c r="U418" s="120"/>
      <c r="V418" s="120"/>
      <c r="Y418" s="120"/>
      <c r="Z418" s="120"/>
      <c r="AA418" s="120"/>
      <c r="AB418" s="121"/>
      <c r="AC418" s="121"/>
      <c r="AD418" s="121"/>
      <c r="AE418" s="121"/>
      <c r="AF418" s="121"/>
      <c r="AG418" s="121"/>
      <c r="AH418" s="121"/>
      <c r="AI418" s="154"/>
      <c r="AJ418" s="154"/>
      <c r="AK418" s="154"/>
      <c r="AL418" s="154"/>
      <c r="AM418" s="154"/>
      <c r="AN418" s="154"/>
      <c r="AO418" s="154"/>
      <c r="AP418" s="154"/>
      <c r="AQ418" s="154"/>
      <c r="AR418" s="154"/>
      <c r="AS418" s="154"/>
      <c r="AT418" s="154"/>
      <c r="AU418" s="154"/>
      <c r="AV418" s="154"/>
    </row>
    <row r="419" spans="16:48" x14ac:dyDescent="0.25">
      <c r="P419" s="124"/>
      <c r="Q419" s="124"/>
      <c r="R419" s="124"/>
      <c r="S419" s="124"/>
      <c r="T419" s="120"/>
      <c r="U419" s="120"/>
      <c r="V419" s="120"/>
      <c r="Y419" s="120"/>
      <c r="Z419" s="120"/>
      <c r="AA419" s="120"/>
      <c r="AB419" s="121"/>
      <c r="AC419" s="121"/>
      <c r="AD419" s="121"/>
      <c r="AE419" s="121"/>
      <c r="AF419" s="121"/>
      <c r="AG419" s="121"/>
      <c r="AH419" s="121"/>
      <c r="AI419" s="154"/>
      <c r="AJ419" s="154"/>
      <c r="AK419" s="154"/>
      <c r="AL419" s="154"/>
      <c r="AM419" s="154"/>
      <c r="AN419" s="154"/>
      <c r="AO419" s="154"/>
      <c r="AP419" s="154"/>
      <c r="AQ419" s="154"/>
      <c r="AR419" s="154"/>
      <c r="AS419" s="154"/>
      <c r="AT419" s="154"/>
      <c r="AU419" s="154"/>
      <c r="AV419" s="154"/>
    </row>
    <row r="420" spans="16:48" x14ac:dyDescent="0.25">
      <c r="P420" s="124"/>
      <c r="Q420" s="124"/>
      <c r="R420" s="124"/>
      <c r="S420" s="124"/>
      <c r="T420" s="120"/>
      <c r="U420" s="120"/>
      <c r="V420" s="120"/>
      <c r="Y420" s="120"/>
      <c r="Z420" s="120"/>
      <c r="AA420" s="120"/>
      <c r="AB420" s="121"/>
      <c r="AC420" s="121"/>
      <c r="AD420" s="121"/>
      <c r="AE420" s="121"/>
      <c r="AF420" s="121"/>
      <c r="AG420" s="121"/>
      <c r="AH420" s="121"/>
      <c r="AI420" s="154"/>
      <c r="AJ420" s="154"/>
      <c r="AK420" s="154"/>
      <c r="AL420" s="154"/>
      <c r="AM420" s="154"/>
      <c r="AN420" s="154"/>
      <c r="AO420" s="154"/>
      <c r="AP420" s="154"/>
      <c r="AQ420" s="154"/>
      <c r="AR420" s="154"/>
      <c r="AS420" s="154"/>
      <c r="AT420" s="154"/>
      <c r="AU420" s="154"/>
      <c r="AV420" s="154"/>
    </row>
    <row r="421" spans="16:48" x14ac:dyDescent="0.25">
      <c r="P421" s="124"/>
      <c r="Q421" s="124"/>
      <c r="R421" s="124"/>
      <c r="S421" s="124"/>
      <c r="T421" s="120"/>
      <c r="U421" s="120"/>
      <c r="V421" s="120"/>
      <c r="Y421" s="120"/>
      <c r="Z421" s="120"/>
      <c r="AA421" s="120"/>
      <c r="AB421" s="121"/>
      <c r="AC421" s="121"/>
      <c r="AD421" s="121"/>
      <c r="AE421" s="121"/>
      <c r="AF421" s="121"/>
      <c r="AG421" s="121"/>
      <c r="AH421" s="121"/>
      <c r="AI421" s="154"/>
      <c r="AJ421" s="154"/>
      <c r="AK421" s="154"/>
      <c r="AL421" s="154"/>
      <c r="AM421" s="154"/>
      <c r="AN421" s="154"/>
      <c r="AO421" s="154"/>
      <c r="AP421" s="154"/>
      <c r="AQ421" s="154"/>
      <c r="AR421" s="154"/>
      <c r="AS421" s="154"/>
      <c r="AT421" s="154"/>
      <c r="AU421" s="154"/>
      <c r="AV421" s="154"/>
    </row>
    <row r="422" spans="16:48" x14ac:dyDescent="0.25">
      <c r="P422" s="124"/>
      <c r="Q422" s="124"/>
      <c r="R422" s="124"/>
      <c r="S422" s="124"/>
      <c r="T422" s="120"/>
      <c r="U422" s="120"/>
      <c r="V422" s="120"/>
      <c r="Y422" s="120"/>
      <c r="Z422" s="120"/>
      <c r="AA422" s="120"/>
      <c r="AB422" s="121"/>
      <c r="AC422" s="121"/>
      <c r="AD422" s="121"/>
      <c r="AE422" s="121"/>
      <c r="AF422" s="121"/>
      <c r="AG422" s="121"/>
      <c r="AH422" s="121"/>
      <c r="AI422" s="154"/>
      <c r="AJ422" s="154"/>
      <c r="AK422" s="154"/>
      <c r="AL422" s="154"/>
      <c r="AM422" s="154"/>
      <c r="AN422" s="154"/>
      <c r="AO422" s="154"/>
      <c r="AP422" s="154"/>
      <c r="AQ422" s="154"/>
      <c r="AR422" s="154"/>
      <c r="AS422" s="154"/>
      <c r="AT422" s="154"/>
      <c r="AU422" s="154"/>
      <c r="AV422" s="154"/>
    </row>
    <row r="423" spans="16:48" x14ac:dyDescent="0.25">
      <c r="P423" s="124"/>
      <c r="Q423" s="124"/>
      <c r="R423" s="124"/>
      <c r="S423" s="124"/>
      <c r="T423" s="120"/>
      <c r="U423" s="120"/>
      <c r="V423" s="120"/>
      <c r="Y423" s="120"/>
      <c r="Z423" s="120"/>
      <c r="AA423" s="120"/>
      <c r="AB423" s="121"/>
      <c r="AC423" s="121"/>
      <c r="AD423" s="121"/>
      <c r="AE423" s="121"/>
      <c r="AF423" s="121"/>
      <c r="AG423" s="121"/>
      <c r="AH423" s="121"/>
      <c r="AI423" s="154"/>
      <c r="AJ423" s="154"/>
      <c r="AK423" s="154"/>
      <c r="AL423" s="154"/>
      <c r="AM423" s="154"/>
      <c r="AN423" s="154"/>
      <c r="AO423" s="154"/>
      <c r="AP423" s="154"/>
      <c r="AQ423" s="154"/>
      <c r="AR423" s="154"/>
      <c r="AS423" s="154"/>
      <c r="AT423" s="154"/>
      <c r="AU423" s="154"/>
      <c r="AV423" s="154"/>
    </row>
    <row r="424" spans="16:48" x14ac:dyDescent="0.25">
      <c r="P424" s="124"/>
      <c r="Q424" s="124"/>
      <c r="R424" s="124"/>
      <c r="S424" s="124"/>
      <c r="T424" s="120"/>
      <c r="U424" s="120"/>
      <c r="V424" s="120"/>
      <c r="Y424" s="120"/>
      <c r="Z424" s="120"/>
      <c r="AA424" s="120"/>
      <c r="AB424" s="121"/>
      <c r="AC424" s="121"/>
      <c r="AD424" s="121"/>
      <c r="AE424" s="121"/>
      <c r="AF424" s="121"/>
      <c r="AG424" s="121"/>
      <c r="AH424" s="121"/>
      <c r="AI424" s="154"/>
      <c r="AJ424" s="154"/>
      <c r="AK424" s="154"/>
      <c r="AL424" s="154"/>
      <c r="AM424" s="154"/>
      <c r="AN424" s="154"/>
      <c r="AO424" s="154"/>
      <c r="AP424" s="154"/>
      <c r="AQ424" s="154"/>
      <c r="AR424" s="154"/>
      <c r="AS424" s="154"/>
      <c r="AT424" s="154"/>
      <c r="AU424" s="154"/>
      <c r="AV424" s="154"/>
    </row>
    <row r="425" spans="16:48" x14ac:dyDescent="0.25">
      <c r="P425" s="124"/>
      <c r="Q425" s="124"/>
      <c r="R425" s="124"/>
      <c r="S425" s="124"/>
      <c r="T425" s="120"/>
      <c r="U425" s="120"/>
      <c r="V425" s="120"/>
      <c r="Y425" s="120"/>
      <c r="Z425" s="120"/>
      <c r="AA425" s="120"/>
      <c r="AB425" s="121"/>
      <c r="AC425" s="121"/>
      <c r="AD425" s="121"/>
      <c r="AE425" s="121"/>
      <c r="AF425" s="121"/>
      <c r="AG425" s="121"/>
      <c r="AH425" s="121"/>
      <c r="AI425" s="154"/>
      <c r="AJ425" s="154"/>
      <c r="AK425" s="154"/>
      <c r="AL425" s="154"/>
      <c r="AM425" s="154"/>
      <c r="AN425" s="154"/>
      <c r="AO425" s="154"/>
      <c r="AP425" s="154"/>
      <c r="AQ425" s="154"/>
      <c r="AR425" s="154"/>
      <c r="AS425" s="154"/>
      <c r="AT425" s="154"/>
      <c r="AU425" s="154"/>
      <c r="AV425" s="154"/>
    </row>
    <row r="426" spans="16:48" x14ac:dyDescent="0.25">
      <c r="P426" s="124"/>
      <c r="Q426" s="124"/>
      <c r="R426" s="124"/>
      <c r="S426" s="124"/>
      <c r="T426" s="120"/>
      <c r="U426" s="120"/>
      <c r="V426" s="120"/>
      <c r="Y426" s="120"/>
      <c r="Z426" s="120"/>
      <c r="AA426" s="120"/>
      <c r="AB426" s="121"/>
      <c r="AC426" s="121"/>
      <c r="AD426" s="121"/>
      <c r="AE426" s="121"/>
      <c r="AF426" s="121"/>
      <c r="AG426" s="121"/>
      <c r="AH426" s="121"/>
      <c r="AI426" s="154"/>
      <c r="AJ426" s="154"/>
      <c r="AK426" s="154"/>
      <c r="AL426" s="154"/>
      <c r="AM426" s="154"/>
      <c r="AN426" s="154"/>
      <c r="AO426" s="154"/>
      <c r="AP426" s="154"/>
      <c r="AQ426" s="154"/>
      <c r="AR426" s="154"/>
      <c r="AS426" s="154"/>
      <c r="AT426" s="154"/>
      <c r="AU426" s="154"/>
      <c r="AV426" s="154"/>
    </row>
    <row r="427" spans="16:48" x14ac:dyDescent="0.25">
      <c r="P427" s="124"/>
      <c r="Q427" s="124"/>
      <c r="R427" s="124"/>
      <c r="S427" s="124"/>
      <c r="T427" s="120"/>
      <c r="U427" s="120"/>
      <c r="V427" s="120"/>
      <c r="Y427" s="120"/>
      <c r="Z427" s="120"/>
      <c r="AA427" s="120"/>
      <c r="AB427" s="121"/>
      <c r="AC427" s="121"/>
      <c r="AD427" s="121"/>
      <c r="AE427" s="121"/>
      <c r="AF427" s="121"/>
      <c r="AG427" s="121"/>
      <c r="AH427" s="121"/>
      <c r="AI427" s="154"/>
      <c r="AJ427" s="154"/>
      <c r="AK427" s="154"/>
      <c r="AL427" s="154"/>
      <c r="AM427" s="154"/>
      <c r="AN427" s="154"/>
      <c r="AO427" s="154"/>
      <c r="AP427" s="154"/>
      <c r="AQ427" s="154"/>
      <c r="AR427" s="154"/>
      <c r="AS427" s="154"/>
      <c r="AT427" s="154"/>
      <c r="AU427" s="154"/>
      <c r="AV427" s="154"/>
    </row>
    <row r="428" spans="16:48" x14ac:dyDescent="0.25">
      <c r="P428" s="124"/>
      <c r="Q428" s="124"/>
      <c r="R428" s="124"/>
      <c r="S428" s="124"/>
      <c r="T428" s="120"/>
      <c r="U428" s="120"/>
      <c r="V428" s="120"/>
      <c r="Y428" s="120"/>
      <c r="Z428" s="120"/>
      <c r="AA428" s="120"/>
      <c r="AB428" s="121"/>
      <c r="AC428" s="121"/>
      <c r="AD428" s="121"/>
      <c r="AE428" s="121"/>
      <c r="AF428" s="121"/>
      <c r="AG428" s="121"/>
      <c r="AH428" s="121"/>
      <c r="AI428" s="154"/>
      <c r="AJ428" s="154"/>
      <c r="AK428" s="154"/>
      <c r="AL428" s="154"/>
      <c r="AM428" s="154"/>
      <c r="AN428" s="154"/>
      <c r="AO428" s="154"/>
      <c r="AP428" s="154"/>
      <c r="AQ428" s="154"/>
      <c r="AR428" s="154"/>
      <c r="AS428" s="154"/>
      <c r="AT428" s="154"/>
      <c r="AU428" s="154"/>
      <c r="AV428" s="154"/>
    </row>
    <row r="429" spans="16:48" x14ac:dyDescent="0.25">
      <c r="P429" s="124"/>
      <c r="Q429" s="124"/>
      <c r="R429" s="124"/>
      <c r="S429" s="124"/>
      <c r="T429" s="120"/>
      <c r="U429" s="120"/>
      <c r="V429" s="120"/>
      <c r="Y429" s="120"/>
      <c r="Z429" s="120"/>
      <c r="AA429" s="120"/>
      <c r="AB429" s="121"/>
      <c r="AC429" s="121"/>
      <c r="AD429" s="121"/>
      <c r="AE429" s="121"/>
      <c r="AF429" s="121"/>
      <c r="AG429" s="121"/>
      <c r="AH429" s="121"/>
      <c r="AI429" s="154"/>
      <c r="AJ429" s="154"/>
      <c r="AK429" s="154"/>
      <c r="AL429" s="154"/>
      <c r="AM429" s="154"/>
      <c r="AN429" s="154"/>
      <c r="AO429" s="154"/>
      <c r="AP429" s="154"/>
      <c r="AQ429" s="154"/>
      <c r="AR429" s="154"/>
      <c r="AS429" s="154"/>
      <c r="AT429" s="154"/>
      <c r="AU429" s="154"/>
      <c r="AV429" s="154"/>
    </row>
    <row r="430" spans="16:48" x14ac:dyDescent="0.25">
      <c r="P430" s="124"/>
      <c r="Q430" s="124"/>
      <c r="R430" s="124"/>
      <c r="S430" s="124"/>
      <c r="T430" s="120"/>
      <c r="U430" s="120"/>
      <c r="V430" s="120"/>
      <c r="Y430" s="120"/>
      <c r="Z430" s="120"/>
      <c r="AA430" s="120"/>
      <c r="AB430" s="121"/>
      <c r="AC430" s="121"/>
      <c r="AD430" s="121"/>
      <c r="AE430" s="121"/>
      <c r="AF430" s="121"/>
      <c r="AG430" s="121"/>
      <c r="AH430" s="121"/>
      <c r="AI430" s="154"/>
      <c r="AJ430" s="154"/>
      <c r="AK430" s="154"/>
      <c r="AL430" s="154"/>
      <c r="AM430" s="154"/>
      <c r="AN430" s="154"/>
      <c r="AO430" s="154"/>
      <c r="AP430" s="154"/>
      <c r="AQ430" s="154"/>
      <c r="AR430" s="154"/>
      <c r="AS430" s="154"/>
      <c r="AT430" s="154"/>
      <c r="AU430" s="154"/>
      <c r="AV430" s="154"/>
    </row>
    <row r="431" spans="16:48" x14ac:dyDescent="0.25">
      <c r="P431" s="124"/>
      <c r="Q431" s="124"/>
      <c r="R431" s="124"/>
      <c r="S431" s="124"/>
      <c r="T431" s="120"/>
      <c r="U431" s="120"/>
      <c r="V431" s="120"/>
      <c r="Y431" s="120"/>
      <c r="Z431" s="120"/>
      <c r="AA431" s="120"/>
      <c r="AB431" s="121"/>
      <c r="AC431" s="121"/>
      <c r="AD431" s="121"/>
      <c r="AE431" s="121"/>
      <c r="AF431" s="121"/>
      <c r="AG431" s="121"/>
      <c r="AH431" s="121"/>
      <c r="AI431" s="154"/>
      <c r="AJ431" s="154"/>
      <c r="AK431" s="154"/>
      <c r="AL431" s="154"/>
      <c r="AM431" s="154"/>
      <c r="AN431" s="154"/>
      <c r="AO431" s="154"/>
      <c r="AP431" s="154"/>
      <c r="AQ431" s="154"/>
      <c r="AR431" s="154"/>
      <c r="AS431" s="154"/>
      <c r="AT431" s="154"/>
      <c r="AU431" s="154"/>
      <c r="AV431" s="154"/>
    </row>
    <row r="432" spans="16:48" x14ac:dyDescent="0.25">
      <c r="P432" s="124"/>
      <c r="Q432" s="124"/>
      <c r="R432" s="124"/>
      <c r="S432" s="124"/>
      <c r="T432" s="120"/>
      <c r="U432" s="120"/>
      <c r="V432" s="120"/>
      <c r="Y432" s="120"/>
      <c r="Z432" s="120"/>
      <c r="AA432" s="120"/>
      <c r="AB432" s="121"/>
      <c r="AC432" s="121"/>
      <c r="AD432" s="121"/>
      <c r="AE432" s="121"/>
      <c r="AF432" s="121"/>
      <c r="AG432" s="121"/>
      <c r="AH432" s="121"/>
      <c r="AI432" s="154"/>
      <c r="AJ432" s="154"/>
      <c r="AK432" s="154"/>
      <c r="AL432" s="154"/>
      <c r="AM432" s="154"/>
      <c r="AN432" s="154"/>
      <c r="AO432" s="154"/>
      <c r="AP432" s="154"/>
      <c r="AQ432" s="154"/>
      <c r="AR432" s="154"/>
      <c r="AS432" s="154"/>
      <c r="AT432" s="154"/>
      <c r="AU432" s="154"/>
      <c r="AV432" s="154"/>
    </row>
    <row r="433" spans="16:48" x14ac:dyDescent="0.25">
      <c r="P433" s="124"/>
      <c r="Q433" s="124"/>
      <c r="R433" s="124"/>
      <c r="S433" s="124"/>
      <c r="T433" s="120"/>
      <c r="U433" s="120"/>
      <c r="V433" s="120"/>
      <c r="Y433" s="120"/>
      <c r="Z433" s="120"/>
      <c r="AA433" s="120"/>
      <c r="AB433" s="121"/>
      <c r="AC433" s="121"/>
      <c r="AD433" s="121"/>
      <c r="AE433" s="121"/>
      <c r="AF433" s="121"/>
      <c r="AG433" s="121"/>
      <c r="AH433" s="121"/>
      <c r="AI433" s="154"/>
      <c r="AJ433" s="154"/>
      <c r="AK433" s="154"/>
      <c r="AL433" s="154"/>
      <c r="AM433" s="154"/>
      <c r="AN433" s="154"/>
      <c r="AO433" s="154"/>
      <c r="AP433" s="154"/>
      <c r="AQ433" s="154"/>
      <c r="AR433" s="154"/>
      <c r="AS433" s="154"/>
      <c r="AT433" s="154"/>
      <c r="AU433" s="154"/>
      <c r="AV433" s="154"/>
    </row>
    <row r="434" spans="16:48" x14ac:dyDescent="0.25">
      <c r="P434" s="124"/>
      <c r="Q434" s="124"/>
      <c r="R434" s="124"/>
      <c r="S434" s="124"/>
      <c r="T434" s="120"/>
      <c r="U434" s="120"/>
      <c r="V434" s="120"/>
      <c r="Y434" s="120"/>
      <c r="Z434" s="120"/>
      <c r="AA434" s="120"/>
      <c r="AB434" s="121"/>
      <c r="AC434" s="121"/>
      <c r="AD434" s="121"/>
      <c r="AE434" s="121"/>
      <c r="AF434" s="121"/>
      <c r="AG434" s="121"/>
      <c r="AH434" s="121"/>
      <c r="AI434" s="154"/>
      <c r="AJ434" s="154"/>
      <c r="AK434" s="154"/>
      <c r="AL434" s="154"/>
      <c r="AM434" s="154"/>
      <c r="AN434" s="154"/>
      <c r="AO434" s="154"/>
      <c r="AP434" s="154"/>
      <c r="AQ434" s="154"/>
      <c r="AR434" s="154"/>
      <c r="AS434" s="154"/>
      <c r="AT434" s="154"/>
      <c r="AU434" s="154"/>
      <c r="AV434" s="154"/>
    </row>
    <row r="435" spans="16:48" x14ac:dyDescent="0.25">
      <c r="P435" s="124"/>
      <c r="Q435" s="124"/>
      <c r="R435" s="124"/>
      <c r="S435" s="124"/>
      <c r="T435" s="120"/>
      <c r="U435" s="120"/>
      <c r="V435" s="120"/>
      <c r="Y435" s="120"/>
      <c r="Z435" s="120"/>
      <c r="AA435" s="120"/>
      <c r="AB435" s="121"/>
      <c r="AC435" s="121"/>
      <c r="AD435" s="121"/>
      <c r="AE435" s="121"/>
      <c r="AF435" s="121"/>
      <c r="AG435" s="121"/>
      <c r="AH435" s="121"/>
      <c r="AI435" s="154"/>
      <c r="AJ435" s="154"/>
      <c r="AK435" s="154"/>
      <c r="AL435" s="154"/>
      <c r="AM435" s="154"/>
      <c r="AN435" s="154"/>
      <c r="AO435" s="154"/>
      <c r="AP435" s="154"/>
      <c r="AQ435" s="154"/>
      <c r="AR435" s="154"/>
      <c r="AS435" s="154"/>
      <c r="AT435" s="154"/>
      <c r="AU435" s="154"/>
      <c r="AV435" s="154"/>
    </row>
    <row r="436" spans="16:48" x14ac:dyDescent="0.25">
      <c r="P436" s="124"/>
      <c r="Q436" s="124"/>
      <c r="R436" s="124"/>
      <c r="S436" s="124"/>
      <c r="T436" s="120"/>
      <c r="U436" s="120"/>
      <c r="V436" s="120"/>
      <c r="Y436" s="120"/>
      <c r="Z436" s="120"/>
      <c r="AA436" s="120"/>
      <c r="AB436" s="121"/>
      <c r="AC436" s="121"/>
      <c r="AD436" s="121"/>
      <c r="AE436" s="121"/>
      <c r="AF436" s="121"/>
      <c r="AG436" s="121"/>
      <c r="AH436" s="121"/>
      <c r="AI436" s="154"/>
      <c r="AJ436" s="154"/>
      <c r="AK436" s="154"/>
      <c r="AL436" s="154"/>
      <c r="AM436" s="154"/>
      <c r="AN436" s="154"/>
      <c r="AO436" s="154"/>
      <c r="AP436" s="154"/>
      <c r="AQ436" s="154"/>
      <c r="AR436" s="154"/>
      <c r="AS436" s="154"/>
      <c r="AT436" s="154"/>
      <c r="AU436" s="154"/>
      <c r="AV436" s="154"/>
    </row>
    <row r="437" spans="16:48" x14ac:dyDescent="0.25">
      <c r="P437" s="124"/>
      <c r="Q437" s="124"/>
      <c r="R437" s="124"/>
      <c r="S437" s="124"/>
      <c r="T437" s="120"/>
      <c r="U437" s="120"/>
      <c r="V437" s="120"/>
      <c r="Y437" s="120"/>
      <c r="Z437" s="120"/>
      <c r="AA437" s="120"/>
      <c r="AB437" s="121"/>
      <c r="AC437" s="121"/>
      <c r="AD437" s="121"/>
      <c r="AE437" s="121"/>
      <c r="AF437" s="121"/>
      <c r="AG437" s="121"/>
      <c r="AH437" s="121"/>
      <c r="AI437" s="154"/>
      <c r="AJ437" s="154"/>
      <c r="AK437" s="154"/>
      <c r="AL437" s="154"/>
      <c r="AM437" s="154"/>
      <c r="AN437" s="154"/>
      <c r="AO437" s="154"/>
      <c r="AP437" s="154"/>
      <c r="AQ437" s="154"/>
      <c r="AR437" s="154"/>
      <c r="AS437" s="154"/>
      <c r="AT437" s="154"/>
      <c r="AU437" s="154"/>
      <c r="AV437" s="154"/>
    </row>
    <row r="438" spans="16:48" x14ac:dyDescent="0.25">
      <c r="P438" s="124"/>
      <c r="Q438" s="124"/>
      <c r="R438" s="124"/>
      <c r="S438" s="124"/>
      <c r="T438" s="120"/>
      <c r="U438" s="120"/>
      <c r="V438" s="120"/>
      <c r="Y438" s="120"/>
      <c r="Z438" s="120"/>
      <c r="AA438" s="120"/>
      <c r="AB438" s="121"/>
      <c r="AC438" s="121"/>
      <c r="AD438" s="121"/>
      <c r="AE438" s="121"/>
      <c r="AF438" s="121"/>
      <c r="AG438" s="121"/>
      <c r="AH438" s="121"/>
      <c r="AI438" s="154"/>
      <c r="AJ438" s="154"/>
      <c r="AK438" s="154"/>
      <c r="AL438" s="154"/>
      <c r="AM438" s="154"/>
      <c r="AN438" s="154"/>
      <c r="AO438" s="154"/>
      <c r="AP438" s="154"/>
      <c r="AQ438" s="154"/>
      <c r="AR438" s="154"/>
      <c r="AS438" s="154"/>
      <c r="AT438" s="154"/>
      <c r="AU438" s="154"/>
      <c r="AV438" s="154"/>
    </row>
    <row r="439" spans="16:48" x14ac:dyDescent="0.25">
      <c r="P439" s="124"/>
      <c r="Q439" s="124"/>
      <c r="R439" s="124"/>
      <c r="S439" s="124"/>
      <c r="T439" s="120"/>
      <c r="U439" s="120"/>
      <c r="V439" s="120"/>
      <c r="Y439" s="120"/>
      <c r="Z439" s="120"/>
      <c r="AA439" s="120"/>
      <c r="AB439" s="121"/>
      <c r="AC439" s="121"/>
      <c r="AD439" s="121"/>
      <c r="AE439" s="121"/>
      <c r="AF439" s="121"/>
      <c r="AG439" s="121"/>
      <c r="AH439" s="121"/>
      <c r="AI439" s="154"/>
      <c r="AJ439" s="154"/>
      <c r="AK439" s="154"/>
      <c r="AL439" s="154"/>
      <c r="AM439" s="154"/>
      <c r="AN439" s="154"/>
      <c r="AO439" s="154"/>
      <c r="AP439" s="154"/>
      <c r="AQ439" s="154"/>
      <c r="AR439" s="154"/>
      <c r="AS439" s="154"/>
      <c r="AT439" s="154"/>
      <c r="AU439" s="154"/>
      <c r="AV439" s="154"/>
    </row>
    <row r="440" spans="16:48" x14ac:dyDescent="0.25">
      <c r="P440" s="124"/>
      <c r="Q440" s="124"/>
      <c r="R440" s="124"/>
      <c r="S440" s="124"/>
      <c r="T440" s="120"/>
      <c r="U440" s="120"/>
      <c r="V440" s="120"/>
      <c r="Y440" s="120"/>
      <c r="Z440" s="120"/>
      <c r="AA440" s="120"/>
      <c r="AB440" s="121"/>
      <c r="AC440" s="121"/>
      <c r="AD440" s="121"/>
      <c r="AE440" s="121"/>
      <c r="AF440" s="121"/>
      <c r="AG440" s="121"/>
      <c r="AH440" s="121"/>
      <c r="AI440" s="154"/>
      <c r="AJ440" s="154"/>
      <c r="AK440" s="154"/>
      <c r="AL440" s="154"/>
      <c r="AM440" s="154"/>
      <c r="AN440" s="154"/>
      <c r="AO440" s="154"/>
      <c r="AP440" s="154"/>
      <c r="AQ440" s="154"/>
      <c r="AR440" s="154"/>
      <c r="AS440" s="154"/>
      <c r="AT440" s="154"/>
      <c r="AU440" s="154"/>
      <c r="AV440" s="154"/>
    </row>
    <row r="441" spans="16:48" x14ac:dyDescent="0.25">
      <c r="P441" s="124"/>
      <c r="Q441" s="124"/>
      <c r="R441" s="124"/>
      <c r="S441" s="124"/>
      <c r="T441" s="120"/>
      <c r="U441" s="120"/>
      <c r="V441" s="120"/>
      <c r="Y441" s="120"/>
      <c r="Z441" s="120"/>
      <c r="AA441" s="120"/>
      <c r="AB441" s="121"/>
      <c r="AC441" s="121"/>
      <c r="AD441" s="121"/>
      <c r="AE441" s="121"/>
      <c r="AF441" s="121"/>
      <c r="AG441" s="121"/>
      <c r="AH441" s="121"/>
      <c r="AI441" s="154"/>
      <c r="AJ441" s="154"/>
      <c r="AK441" s="154"/>
      <c r="AL441" s="154"/>
      <c r="AM441" s="154"/>
      <c r="AN441" s="154"/>
      <c r="AO441" s="154"/>
      <c r="AP441" s="154"/>
      <c r="AQ441" s="154"/>
      <c r="AR441" s="154"/>
      <c r="AS441" s="154"/>
      <c r="AT441" s="154"/>
      <c r="AU441" s="154"/>
      <c r="AV441" s="154"/>
    </row>
    <row r="442" spans="16:48" x14ac:dyDescent="0.25">
      <c r="P442" s="124"/>
      <c r="Q442" s="124"/>
      <c r="R442" s="124"/>
      <c r="S442" s="124"/>
      <c r="T442" s="120"/>
      <c r="U442" s="120"/>
      <c r="V442" s="120"/>
      <c r="Y442" s="120"/>
      <c r="Z442" s="120"/>
      <c r="AA442" s="120"/>
      <c r="AB442" s="121"/>
      <c r="AC442" s="121"/>
      <c r="AD442" s="121"/>
      <c r="AE442" s="121"/>
      <c r="AF442" s="121"/>
      <c r="AG442" s="121"/>
      <c r="AH442" s="121"/>
      <c r="AI442" s="154"/>
      <c r="AJ442" s="154"/>
      <c r="AK442" s="154"/>
      <c r="AL442" s="154"/>
      <c r="AM442" s="154"/>
      <c r="AN442" s="154"/>
      <c r="AO442" s="154"/>
      <c r="AP442" s="154"/>
      <c r="AQ442" s="154"/>
      <c r="AR442" s="154"/>
      <c r="AS442" s="154"/>
      <c r="AT442" s="154"/>
      <c r="AU442" s="154"/>
      <c r="AV442" s="154"/>
    </row>
    <row r="443" spans="16:48" x14ac:dyDescent="0.25">
      <c r="P443" s="124"/>
      <c r="Q443" s="124"/>
      <c r="R443" s="124"/>
      <c r="S443" s="124"/>
      <c r="T443" s="120"/>
      <c r="U443" s="120"/>
      <c r="V443" s="120"/>
      <c r="Y443" s="120"/>
      <c r="Z443" s="120"/>
      <c r="AA443" s="120"/>
      <c r="AB443" s="121"/>
      <c r="AC443" s="121"/>
      <c r="AD443" s="121"/>
      <c r="AE443" s="121"/>
      <c r="AF443" s="121"/>
      <c r="AG443" s="121"/>
      <c r="AH443" s="121"/>
      <c r="AI443" s="154"/>
      <c r="AJ443" s="154"/>
      <c r="AK443" s="154"/>
      <c r="AL443" s="154"/>
      <c r="AM443" s="154"/>
      <c r="AN443" s="154"/>
      <c r="AO443" s="154"/>
      <c r="AP443" s="154"/>
      <c r="AQ443" s="154"/>
      <c r="AR443" s="154"/>
      <c r="AS443" s="154"/>
      <c r="AT443" s="154"/>
      <c r="AU443" s="154"/>
      <c r="AV443" s="154"/>
    </row>
    <row r="444" spans="16:48" x14ac:dyDescent="0.25">
      <c r="P444" s="124"/>
      <c r="Q444" s="124"/>
      <c r="R444" s="124"/>
      <c r="S444" s="124"/>
      <c r="T444" s="120"/>
      <c r="U444" s="120"/>
      <c r="V444" s="120"/>
      <c r="Y444" s="120"/>
      <c r="Z444" s="120"/>
      <c r="AA444" s="120"/>
      <c r="AB444" s="121"/>
      <c r="AC444" s="121"/>
      <c r="AD444" s="121"/>
      <c r="AE444" s="121"/>
      <c r="AF444" s="121"/>
      <c r="AG444" s="121"/>
      <c r="AH444" s="121"/>
      <c r="AI444" s="154"/>
      <c r="AJ444" s="154"/>
      <c r="AK444" s="154"/>
      <c r="AL444" s="154"/>
      <c r="AM444" s="154"/>
      <c r="AN444" s="154"/>
      <c r="AO444" s="154"/>
      <c r="AP444" s="154"/>
      <c r="AQ444" s="154"/>
      <c r="AR444" s="154"/>
      <c r="AS444" s="154"/>
      <c r="AT444" s="154"/>
      <c r="AU444" s="154"/>
      <c r="AV444" s="154"/>
    </row>
    <row r="445" spans="16:48" x14ac:dyDescent="0.25">
      <c r="P445" s="124"/>
      <c r="Q445" s="124"/>
      <c r="R445" s="124"/>
      <c r="S445" s="124"/>
      <c r="T445" s="120"/>
      <c r="U445" s="120"/>
      <c r="V445" s="120"/>
      <c r="Y445" s="120"/>
      <c r="Z445" s="120"/>
      <c r="AA445" s="120"/>
      <c r="AB445" s="121"/>
      <c r="AC445" s="121"/>
      <c r="AD445" s="121"/>
      <c r="AE445" s="121"/>
      <c r="AF445" s="121"/>
      <c r="AG445" s="121"/>
      <c r="AH445" s="121"/>
      <c r="AI445" s="154"/>
      <c r="AJ445" s="154"/>
      <c r="AK445" s="154"/>
      <c r="AL445" s="154"/>
      <c r="AM445" s="154"/>
      <c r="AN445" s="154"/>
      <c r="AO445" s="154"/>
      <c r="AP445" s="154"/>
      <c r="AQ445" s="154"/>
      <c r="AR445" s="154"/>
      <c r="AS445" s="154"/>
      <c r="AT445" s="154"/>
      <c r="AU445" s="154"/>
      <c r="AV445" s="154"/>
    </row>
    <row r="446" spans="16:48" x14ac:dyDescent="0.25">
      <c r="P446" s="124"/>
      <c r="Q446" s="124"/>
      <c r="R446" s="124"/>
      <c r="S446" s="124"/>
      <c r="T446" s="120"/>
      <c r="U446" s="120"/>
      <c r="V446" s="120"/>
      <c r="Y446" s="120"/>
      <c r="Z446" s="120"/>
      <c r="AA446" s="120"/>
      <c r="AB446" s="121"/>
      <c r="AC446" s="121"/>
      <c r="AD446" s="121"/>
      <c r="AE446" s="121"/>
      <c r="AF446" s="121"/>
      <c r="AG446" s="121"/>
      <c r="AH446" s="121"/>
      <c r="AI446" s="154"/>
      <c r="AJ446" s="154"/>
      <c r="AK446" s="154"/>
      <c r="AL446" s="154"/>
      <c r="AM446" s="154"/>
      <c r="AN446" s="154"/>
      <c r="AO446" s="154"/>
      <c r="AP446" s="154"/>
      <c r="AQ446" s="154"/>
      <c r="AR446" s="154"/>
      <c r="AS446" s="154"/>
      <c r="AT446" s="154"/>
      <c r="AU446" s="154"/>
      <c r="AV446" s="154"/>
    </row>
    <row r="447" spans="16:48" x14ac:dyDescent="0.25">
      <c r="P447" s="124"/>
      <c r="Q447" s="124"/>
      <c r="R447" s="124"/>
      <c r="S447" s="124"/>
      <c r="T447" s="120"/>
      <c r="U447" s="120"/>
      <c r="V447" s="120"/>
      <c r="Y447" s="120"/>
      <c r="Z447" s="120"/>
      <c r="AA447" s="120"/>
      <c r="AB447" s="121"/>
      <c r="AC447" s="121"/>
      <c r="AD447" s="121"/>
      <c r="AE447" s="121"/>
      <c r="AF447" s="121"/>
      <c r="AG447" s="121"/>
      <c r="AH447" s="121"/>
      <c r="AI447" s="154"/>
      <c r="AJ447" s="154"/>
      <c r="AK447" s="154"/>
      <c r="AL447" s="154"/>
      <c r="AM447" s="154"/>
      <c r="AN447" s="154"/>
      <c r="AO447" s="154"/>
      <c r="AP447" s="154"/>
      <c r="AQ447" s="154"/>
      <c r="AR447" s="154"/>
      <c r="AS447" s="154"/>
      <c r="AT447" s="154"/>
      <c r="AU447" s="154"/>
      <c r="AV447" s="154"/>
    </row>
    <row r="448" spans="16:48" x14ac:dyDescent="0.25">
      <c r="P448" s="124"/>
      <c r="Q448" s="124"/>
      <c r="R448" s="124"/>
      <c r="S448" s="124"/>
      <c r="T448" s="120"/>
      <c r="U448" s="120"/>
      <c r="V448" s="120"/>
      <c r="Y448" s="120"/>
      <c r="Z448" s="120"/>
      <c r="AA448" s="120"/>
      <c r="AB448" s="121"/>
      <c r="AC448" s="121"/>
      <c r="AD448" s="121"/>
      <c r="AE448" s="121"/>
      <c r="AF448" s="121"/>
      <c r="AG448" s="121"/>
      <c r="AH448" s="121"/>
      <c r="AI448" s="154"/>
      <c r="AJ448" s="154"/>
      <c r="AK448" s="154"/>
      <c r="AL448" s="154"/>
      <c r="AM448" s="154"/>
      <c r="AN448" s="154"/>
      <c r="AO448" s="154"/>
      <c r="AP448" s="154"/>
      <c r="AQ448" s="154"/>
      <c r="AR448" s="154"/>
      <c r="AS448" s="154"/>
      <c r="AT448" s="154"/>
      <c r="AU448" s="154"/>
      <c r="AV448" s="154"/>
    </row>
    <row r="449" spans="16:48" x14ac:dyDescent="0.25">
      <c r="P449" s="124"/>
      <c r="Q449" s="124"/>
      <c r="R449" s="124"/>
      <c r="S449" s="124"/>
      <c r="T449" s="120"/>
      <c r="U449" s="120"/>
      <c r="V449" s="120"/>
      <c r="Y449" s="120"/>
      <c r="Z449" s="120"/>
      <c r="AA449" s="120"/>
      <c r="AB449" s="121"/>
      <c r="AC449" s="121"/>
      <c r="AD449" s="121"/>
      <c r="AE449" s="121"/>
      <c r="AF449" s="121"/>
      <c r="AG449" s="121"/>
      <c r="AH449" s="121"/>
      <c r="AI449" s="154"/>
      <c r="AJ449" s="154"/>
      <c r="AK449" s="154"/>
      <c r="AL449" s="154"/>
      <c r="AM449" s="154"/>
      <c r="AN449" s="154"/>
      <c r="AO449" s="154"/>
      <c r="AP449" s="154"/>
      <c r="AQ449" s="154"/>
      <c r="AR449" s="154"/>
      <c r="AS449" s="154"/>
      <c r="AT449" s="154"/>
      <c r="AU449" s="154"/>
      <c r="AV449" s="154"/>
    </row>
    <row r="450" spans="16:48" x14ac:dyDescent="0.25">
      <c r="P450" s="124"/>
      <c r="Q450" s="124"/>
      <c r="R450" s="124"/>
      <c r="S450" s="124"/>
      <c r="T450" s="120"/>
      <c r="U450" s="120"/>
      <c r="V450" s="120"/>
      <c r="Y450" s="120"/>
      <c r="Z450" s="120"/>
      <c r="AA450" s="120"/>
      <c r="AB450" s="121"/>
      <c r="AC450" s="121"/>
      <c r="AD450" s="121"/>
      <c r="AE450" s="121"/>
      <c r="AF450" s="121"/>
      <c r="AG450" s="121"/>
      <c r="AH450" s="121"/>
      <c r="AI450" s="154"/>
      <c r="AJ450" s="154"/>
      <c r="AK450" s="154"/>
      <c r="AL450" s="154"/>
      <c r="AM450" s="154"/>
      <c r="AN450" s="154"/>
      <c r="AO450" s="154"/>
      <c r="AP450" s="154"/>
      <c r="AQ450" s="154"/>
      <c r="AR450" s="154"/>
      <c r="AS450" s="154"/>
      <c r="AT450" s="154"/>
      <c r="AU450" s="154"/>
      <c r="AV450" s="154"/>
    </row>
    <row r="451" spans="16:48" x14ac:dyDescent="0.25">
      <c r="P451" s="124"/>
      <c r="Q451" s="124"/>
      <c r="R451" s="124"/>
      <c r="S451" s="124"/>
      <c r="T451" s="120"/>
      <c r="U451" s="120"/>
      <c r="V451" s="120"/>
      <c r="Y451" s="120"/>
      <c r="Z451" s="120"/>
      <c r="AA451" s="120"/>
      <c r="AB451" s="121"/>
      <c r="AC451" s="121"/>
      <c r="AD451" s="121"/>
      <c r="AE451" s="121"/>
      <c r="AF451" s="121"/>
      <c r="AG451" s="121"/>
      <c r="AH451" s="121"/>
      <c r="AI451" s="154"/>
      <c r="AJ451" s="154"/>
      <c r="AK451" s="154"/>
      <c r="AL451" s="154"/>
      <c r="AM451" s="154"/>
      <c r="AN451" s="154"/>
      <c r="AO451" s="154"/>
      <c r="AP451" s="154"/>
      <c r="AQ451" s="154"/>
      <c r="AR451" s="154"/>
      <c r="AS451" s="154"/>
      <c r="AT451" s="154"/>
      <c r="AU451" s="154"/>
      <c r="AV451" s="154"/>
    </row>
    <row r="452" spans="16:48" x14ac:dyDescent="0.25">
      <c r="P452" s="124"/>
      <c r="Q452" s="124"/>
      <c r="R452" s="124"/>
      <c r="S452" s="124"/>
      <c r="T452" s="120"/>
      <c r="U452" s="120"/>
      <c r="V452" s="120"/>
    </row>
    <row r="453" spans="16:48" x14ac:dyDescent="0.25">
      <c r="P453" s="124"/>
      <c r="Q453" s="124"/>
      <c r="R453" s="124"/>
      <c r="S453" s="124"/>
      <c r="T453" s="120"/>
      <c r="U453" s="120"/>
      <c r="V453" s="120"/>
    </row>
    <row r="454" spans="16:48" x14ac:dyDescent="0.25">
      <c r="P454" s="124"/>
      <c r="Q454" s="124"/>
      <c r="R454" s="124"/>
      <c r="S454" s="124"/>
      <c r="T454" s="120"/>
      <c r="U454" s="120"/>
      <c r="V454" s="120"/>
    </row>
    <row r="455" spans="16:48" x14ac:dyDescent="0.25">
      <c r="P455" s="124"/>
      <c r="Q455" s="124"/>
      <c r="R455" s="124"/>
      <c r="S455" s="124"/>
      <c r="T455" s="120"/>
      <c r="U455" s="120"/>
      <c r="V455" s="120"/>
    </row>
    <row r="456" spans="16:48" x14ac:dyDescent="0.25">
      <c r="P456" s="124"/>
      <c r="Q456" s="124"/>
      <c r="R456" s="124"/>
      <c r="S456" s="124"/>
      <c r="T456" s="120"/>
      <c r="U456" s="120"/>
      <c r="V456" s="120"/>
    </row>
    <row r="457" spans="16:48" x14ac:dyDescent="0.25">
      <c r="P457" s="124"/>
      <c r="Q457" s="124"/>
      <c r="R457" s="124"/>
      <c r="S457" s="124"/>
      <c r="T457" s="120"/>
      <c r="U457" s="120"/>
      <c r="V457" s="120"/>
    </row>
    <row r="458" spans="16:48" x14ac:dyDescent="0.25">
      <c r="P458" s="124"/>
      <c r="Q458" s="124"/>
      <c r="R458" s="124"/>
      <c r="S458" s="124"/>
      <c r="T458" s="120"/>
      <c r="U458" s="120"/>
      <c r="V458" s="120"/>
    </row>
    <row r="459" spans="16:48" x14ac:dyDescent="0.25">
      <c r="P459" s="124"/>
      <c r="Q459" s="124"/>
      <c r="R459" s="124"/>
      <c r="S459" s="124"/>
      <c r="T459" s="120"/>
      <c r="U459" s="120"/>
      <c r="V459" s="120"/>
    </row>
    <row r="460" spans="16:48" x14ac:dyDescent="0.25">
      <c r="P460" s="124"/>
      <c r="Q460" s="124"/>
      <c r="R460" s="124"/>
      <c r="S460" s="124"/>
      <c r="T460" s="120"/>
      <c r="U460" s="120"/>
      <c r="V460" s="120"/>
    </row>
    <row r="461" spans="16:48" x14ac:dyDescent="0.25">
      <c r="P461" s="124"/>
      <c r="Q461" s="124"/>
      <c r="R461" s="124"/>
      <c r="S461" s="124"/>
      <c r="T461" s="120"/>
      <c r="U461" s="120"/>
      <c r="V461" s="120"/>
    </row>
    <row r="462" spans="16:48" x14ac:dyDescent="0.25">
      <c r="P462" s="124"/>
      <c r="Q462" s="124"/>
      <c r="R462" s="124"/>
      <c r="S462" s="124"/>
      <c r="T462" s="120"/>
      <c r="U462" s="120"/>
      <c r="V462" s="120"/>
    </row>
    <row r="463" spans="16:48" x14ac:dyDescent="0.25">
      <c r="P463" s="124"/>
      <c r="Q463" s="124"/>
      <c r="R463" s="124"/>
      <c r="S463" s="124"/>
      <c r="T463" s="120"/>
      <c r="U463" s="120"/>
      <c r="V463" s="120"/>
    </row>
    <row r="464" spans="16:48" x14ac:dyDescent="0.25">
      <c r="P464" s="124"/>
      <c r="Q464" s="124"/>
      <c r="R464" s="124"/>
      <c r="S464" s="124"/>
      <c r="T464" s="120"/>
      <c r="U464" s="120"/>
      <c r="V464" s="120"/>
    </row>
    <row r="465" spans="16:22" x14ac:dyDescent="0.25">
      <c r="P465" s="124"/>
      <c r="Q465" s="124"/>
      <c r="R465" s="124"/>
      <c r="S465" s="124"/>
      <c r="T465" s="120"/>
      <c r="U465" s="120"/>
      <c r="V465" s="120"/>
    </row>
    <row r="466" spans="16:22" x14ac:dyDescent="0.25">
      <c r="P466" s="124"/>
      <c r="Q466" s="124"/>
      <c r="R466" s="124"/>
      <c r="S466" s="124"/>
      <c r="T466" s="120"/>
      <c r="U466" s="120"/>
      <c r="V466" s="120"/>
    </row>
    <row r="467" spans="16:22" x14ac:dyDescent="0.25">
      <c r="P467" s="124"/>
      <c r="Q467" s="124"/>
      <c r="R467" s="124"/>
      <c r="S467" s="124"/>
      <c r="T467" s="120"/>
      <c r="U467" s="120"/>
      <c r="V467" s="120"/>
    </row>
    <row r="468" spans="16:22" x14ac:dyDescent="0.25">
      <c r="P468" s="124"/>
      <c r="Q468" s="124"/>
      <c r="R468" s="124"/>
      <c r="S468" s="124"/>
      <c r="T468" s="120"/>
      <c r="U468" s="120"/>
      <c r="V468" s="120"/>
    </row>
    <row r="469" spans="16:22" x14ac:dyDescent="0.25">
      <c r="P469" s="124"/>
      <c r="Q469" s="124"/>
      <c r="R469" s="124"/>
      <c r="S469" s="124"/>
      <c r="T469" s="120"/>
      <c r="U469" s="120"/>
      <c r="V469" s="120"/>
    </row>
    <row r="470" spans="16:22" x14ac:dyDescent="0.25">
      <c r="P470" s="124"/>
      <c r="Q470" s="124"/>
      <c r="R470" s="124"/>
      <c r="S470" s="124"/>
      <c r="T470" s="120"/>
      <c r="U470" s="120"/>
      <c r="V470" s="120"/>
    </row>
    <row r="471" spans="16:22" x14ac:dyDescent="0.25">
      <c r="P471" s="124"/>
      <c r="Q471" s="124"/>
      <c r="R471" s="124"/>
      <c r="S471" s="124"/>
      <c r="T471" s="120"/>
      <c r="U471" s="120"/>
      <c r="V471" s="120"/>
    </row>
    <row r="472" spans="16:22" x14ac:dyDescent="0.25">
      <c r="P472" s="124"/>
      <c r="Q472" s="124"/>
      <c r="R472" s="124"/>
      <c r="S472" s="124"/>
      <c r="T472" s="120"/>
      <c r="U472" s="120"/>
      <c r="V472" s="120"/>
    </row>
  </sheetData>
  <sheetProtection algorithmName="SHA-512" hashValue="q30QbWyhlRYHYYwOYDu2YNfGo1yqlfmXuvDXYEUYvPE43UMJL1iTj0Wc+M/f9YWcwPcnUYHegFY64j8a50QPQA==" saltValue="wRsU6R1+70dFJ4hXzU1g2A==" spinCount="100000" sheet="1" selectLockedCells="1"/>
  <mergeCells count="84">
    <mergeCell ref="H316:I319"/>
    <mergeCell ref="C315:D315"/>
    <mergeCell ref="H314:I314"/>
    <mergeCell ref="B313:B314"/>
    <mergeCell ref="I6:M6"/>
    <mergeCell ref="C309:K309"/>
    <mergeCell ref="E313:E314"/>
    <mergeCell ref="F313:F314"/>
    <mergeCell ref="E6:H6"/>
    <mergeCell ref="J313:K314"/>
    <mergeCell ref="C345:D345"/>
    <mergeCell ref="C340:D340"/>
    <mergeCell ref="C344:D344"/>
    <mergeCell ref="C342:D342"/>
    <mergeCell ref="C325:D325"/>
    <mergeCell ref="C328:D328"/>
    <mergeCell ref="C329:D329"/>
    <mergeCell ref="C330:D330"/>
    <mergeCell ref="C331:D331"/>
    <mergeCell ref="C341:D341"/>
    <mergeCell ref="C335:D335"/>
    <mergeCell ref="C326:D326"/>
    <mergeCell ref="C332:D332"/>
    <mergeCell ref="C333:D333"/>
    <mergeCell ref="C334:D334"/>
    <mergeCell ref="C343:D343"/>
    <mergeCell ref="A1:O1"/>
    <mergeCell ref="A2:C2"/>
    <mergeCell ref="A5:C5"/>
    <mergeCell ref="D5:H5"/>
    <mergeCell ref="D2:K2"/>
    <mergeCell ref="N4:O4"/>
    <mergeCell ref="N3:O3"/>
    <mergeCell ref="N5:O5"/>
    <mergeCell ref="I5:M5"/>
    <mergeCell ref="N2:O2"/>
    <mergeCell ref="L3:M3"/>
    <mergeCell ref="L2:M2"/>
    <mergeCell ref="A3:C3"/>
    <mergeCell ref="D3:K3"/>
    <mergeCell ref="A4:C4"/>
    <mergeCell ref="I4:M4"/>
    <mergeCell ref="C339:D339"/>
    <mergeCell ref="C337:D337"/>
    <mergeCell ref="C338:D338"/>
    <mergeCell ref="C318:D318"/>
    <mergeCell ref="C319:D319"/>
    <mergeCell ref="C336:D336"/>
    <mergeCell ref="C327:D327"/>
    <mergeCell ref="C322:D322"/>
    <mergeCell ref="C323:D323"/>
    <mergeCell ref="C320:D320"/>
    <mergeCell ref="C324:D324"/>
    <mergeCell ref="A6:C6"/>
    <mergeCell ref="D4:H4"/>
    <mergeCell ref="J312:K312"/>
    <mergeCell ref="L312:M312"/>
    <mergeCell ref="I307:O307"/>
    <mergeCell ref="C321:D321"/>
    <mergeCell ref="C316:D316"/>
    <mergeCell ref="C312:D312"/>
    <mergeCell ref="H312:I312"/>
    <mergeCell ref="C317:D317"/>
    <mergeCell ref="H313:I313"/>
    <mergeCell ref="H321:I324"/>
    <mergeCell ref="C313:D314"/>
    <mergeCell ref="N312:O312"/>
    <mergeCell ref="L313:M314"/>
    <mergeCell ref="U314:V314"/>
    <mergeCell ref="W314:X314"/>
    <mergeCell ref="U313:V313"/>
    <mergeCell ref="W313:X313"/>
    <mergeCell ref="N6:O6"/>
    <mergeCell ref="U312:V312"/>
    <mergeCell ref="W312:X312"/>
    <mergeCell ref="N313:O314"/>
    <mergeCell ref="U316:V319"/>
    <mergeCell ref="W316:X317"/>
    <mergeCell ref="W318:X319"/>
    <mergeCell ref="M347:N347"/>
    <mergeCell ref="J318:K319"/>
    <mergeCell ref="J321:K322"/>
    <mergeCell ref="J323:K324"/>
    <mergeCell ref="J316:K317"/>
  </mergeCells>
  <phoneticPr fontId="0" type="noConversion"/>
  <conditionalFormatting sqref="C26 C28 C30 C32 C34 C36 C38 T9:T305 G9:O305 A9:C11 A12:B38 C12:C24 A39:C305">
    <cfRule type="expression" dxfId="100" priority="248">
      <formula>$C9=1</formula>
    </cfRule>
  </conditionalFormatting>
  <conditionalFormatting sqref="C26 C28 C30 C32 C34 C36 C38 U9:U305 G9:O305 A9:C11 A12:B38 C12:C24 A39:C305">
    <cfRule type="expression" dxfId="99" priority="247">
      <formula>$C9=2</formula>
    </cfRule>
  </conditionalFormatting>
  <conditionalFormatting sqref="C26 C28 C30 C32 C34 C36 C38 V9:V305 G9:O305 A9:C11 A12:B38 C12:C24 A39:C305">
    <cfRule type="expression" dxfId="98" priority="246">
      <formula>$C9=3</formula>
    </cfRule>
  </conditionalFormatting>
  <conditionalFormatting sqref="C26 C28 C30 C32 C34 C36 C38 W9:W305 G9:O305 A9:C11 A12:B38 C12:C24 A39:C305">
    <cfRule type="expression" dxfId="97" priority="245">
      <formula>$C9=4</formula>
    </cfRule>
  </conditionalFormatting>
  <conditionalFormatting sqref="C26 C28 C30 C32 C34 C36 C38 X9:X305 G9:O305 A9:C11 A12:B38 C12:C24 A39:C305">
    <cfRule type="expression" dxfId="96" priority="244">
      <formula>$C9=5</formula>
    </cfRule>
  </conditionalFormatting>
  <conditionalFormatting sqref="C26 C28 C30 C32 C34 C36 C38 Y9:Y305 G9:O305 A9:C11 A12:B38 C12:C24 A39:C305">
    <cfRule type="expression" dxfId="95" priority="243">
      <formula>$C9=6</formula>
    </cfRule>
  </conditionalFormatting>
  <conditionalFormatting sqref="C26 C28 C30 C32 C34 C36 C38 Z9:Z305 G9:O305 A9:C11 A12:B38 C12:C24 A39:C305">
    <cfRule type="expression" dxfId="94" priority="242">
      <formula>$C9=7</formula>
    </cfRule>
  </conditionalFormatting>
  <conditionalFormatting sqref="C26 C28 C30 C32 C34 C36 C38 AA9:AA305 G9:O305 A9:C11 A12:B38 C12:C24 A39:C305">
    <cfRule type="expression" dxfId="93" priority="241">
      <formula>$C9=8</formula>
    </cfRule>
  </conditionalFormatting>
  <conditionalFormatting sqref="C26 C28 C30 C32 C34 C36 C38 AB9:AB305 G9:O305 A9:C11 A12:B38 C12:C24 A39:C305">
    <cfRule type="expression" dxfId="92" priority="240">
      <formula>$C9=9</formula>
    </cfRule>
  </conditionalFormatting>
  <conditionalFormatting sqref="C26 C28 C30 C32 C34 C36 C38 AC9:AC305 G9:O305 A9:C11 A12:B38 C12:C24 A39:C305">
    <cfRule type="expression" dxfId="91" priority="239">
      <formula>$C9=10</formula>
    </cfRule>
  </conditionalFormatting>
  <conditionalFormatting sqref="C26 C28 C30 C32 C34 C36 C38 AD9:AD305 G9:O305 A9:C11 A12:B38 C12:C24 A39:C305">
    <cfRule type="expression" dxfId="90" priority="238">
      <formula>$C9=11</formula>
    </cfRule>
  </conditionalFormatting>
  <conditionalFormatting sqref="C26 C28 C30 C32 C34 C36 C38 AE9:AE305 G9:O305 A9:C11 A12:B38 C12:C24 A39:C305">
    <cfRule type="expression" dxfId="89" priority="237">
      <formula>$C9=12</formula>
    </cfRule>
  </conditionalFormatting>
  <conditionalFormatting sqref="C26 C28 C30 C32 C34 C36 C38 AF9:AF305 G9:O305 A9:C11 A12:B38 C12:C24 A39:C305">
    <cfRule type="expression" dxfId="88" priority="236">
      <formula>$C9=13</formula>
    </cfRule>
  </conditionalFormatting>
  <conditionalFormatting sqref="C26 C28 C30 C32 C34 C36 C38 AG9:AG305 G9:O305 A9:C11 A12:B38 C12:C24 A39:C305">
    <cfRule type="expression" dxfId="87" priority="235">
      <formula>$C9=14</formula>
    </cfRule>
  </conditionalFormatting>
  <conditionalFormatting sqref="C26 C28 C30 C32 C34 C36 C38 AH9:AH305 G9:O305 A9:C11 A12:B38 C12:C24 A39:C305">
    <cfRule type="expression" dxfId="86" priority="234">
      <formula>$C9=15</formula>
    </cfRule>
  </conditionalFormatting>
  <conditionalFormatting sqref="N313">
    <cfRule type="expression" dxfId="156" priority="211">
      <formula>$O$315=TRUE</formula>
    </cfRule>
    <cfRule type="expression" dxfId="155" priority="212">
      <formula>$O$315=FALSE</formula>
    </cfRule>
  </conditionalFormatting>
  <conditionalFormatting sqref="N6 J316:K319 W316:X319">
    <cfRule type="expression" dxfId="154" priority="122">
      <formula>$P$6="chyba = dodávky"</formula>
    </cfRule>
    <cfRule type="expression" dxfId="153" priority="123">
      <formula>$P$6=FALSE</formula>
    </cfRule>
  </conditionalFormatting>
  <conditionalFormatting sqref="N6">
    <cfRule type="expression" dxfId="152" priority="130">
      <formula>$P$6=TRUE</formula>
    </cfRule>
  </conditionalFormatting>
  <conditionalFormatting sqref="J316:K319">
    <cfRule type="expression" dxfId="151" priority="128">
      <formula>$L$318=FALSE</formula>
    </cfRule>
    <cfRule type="expression" dxfId="150" priority="129">
      <formula>$L$318=TRUE</formula>
    </cfRule>
  </conditionalFormatting>
  <conditionalFormatting sqref="W316:X319">
    <cfRule type="expression" dxfId="149" priority="126">
      <formula>$L$318=FALSE</formula>
    </cfRule>
    <cfRule type="expression" dxfId="148" priority="127">
      <formula>$L$318=TRUE</formula>
    </cfRule>
  </conditionalFormatting>
  <conditionalFormatting sqref="C26 C28 C30 C32 C34 C36 C38 AI9:AI305 G9:O305 A9:C11 A12:B38 C12:C24 A39:C305">
    <cfRule type="expression" dxfId="85" priority="119">
      <formula>$C9=16</formula>
    </cfRule>
  </conditionalFormatting>
  <conditionalFormatting sqref="C26 C28 C30 C32 C34 C36 C38 AJ9:AJ305 G9:O305 A9:C11 A12:B38 C12:C24 A39:C305">
    <cfRule type="expression" dxfId="84" priority="118">
      <formula>$C9=17</formula>
    </cfRule>
  </conditionalFormatting>
  <conditionalFormatting sqref="C26 C28 C30 C32 C34 C36 C38 AK9:AK305 G9:O305 A9:C11 A12:B38 C12:C24 A39:C305">
    <cfRule type="expression" dxfId="83" priority="117">
      <formula>$C9=18</formula>
    </cfRule>
  </conditionalFormatting>
  <conditionalFormatting sqref="C26 C28 C30 C32 C34 C36 C38 AL9:AL305 G9:O305 A9:C11 A12:B38 C12:C24 A39:C305">
    <cfRule type="expression" dxfId="82" priority="116">
      <formula>$C9=19</formula>
    </cfRule>
  </conditionalFormatting>
  <conditionalFormatting sqref="C26 C28 C30 C32 C34 C36 C38 AM9:AM305 G9:O305 A9:C11 A12:B38 C12:C24 A39:C305">
    <cfRule type="expression" dxfId="81" priority="115">
      <formula>$C9=20</formula>
    </cfRule>
  </conditionalFormatting>
  <conditionalFormatting sqref="C26 C28 C30 C32 C34 C36 C38 AN9:AN305 G9:O305 A9:C11 A12:B38 C12:C24 A39:C305">
    <cfRule type="expression" dxfId="80" priority="114">
      <formula>$C9=21</formula>
    </cfRule>
  </conditionalFormatting>
  <conditionalFormatting sqref="C26 C28 C30 C32 C34 C36 C38 AO9:AO305 G9:O305 A9:C11 A12:B38 C12:C24 A39:C305">
    <cfRule type="expression" dxfId="79" priority="113">
      <formula>$C9=22</formula>
    </cfRule>
  </conditionalFormatting>
  <conditionalFormatting sqref="C26 C28 C30 C32 C34 C36 C38 AP9:AP305 G9:O305 A9:C11 A12:B38 C12:C24 A39:C305">
    <cfRule type="expression" dxfId="78" priority="112">
      <formula>$C9=23</formula>
    </cfRule>
  </conditionalFormatting>
  <conditionalFormatting sqref="C26 C28 C30 C32 C34 C36 C38 AQ9:AQ305 G9:O305 A9:C11 A12:B38 C12:C24 A39:C305">
    <cfRule type="expression" dxfId="77" priority="111">
      <formula>$C9=24</formula>
    </cfRule>
  </conditionalFormatting>
  <conditionalFormatting sqref="C26 C28 C30 C32 C34 C36 C38 AR9:AR305 G9:O305 A9:C11 A12:B38 C12:C24 A39:C305">
    <cfRule type="expression" dxfId="76" priority="110">
      <formula>$C9=25</formula>
    </cfRule>
  </conditionalFormatting>
  <conditionalFormatting sqref="C26 C28 C30 C32 C34 C36 C38 AS9:AS305 G9:O305 A9:C11 A12:B38 C12:C24 A39:C305">
    <cfRule type="expression" dxfId="75" priority="109">
      <formula>$C9=26</formula>
    </cfRule>
  </conditionalFormatting>
  <conditionalFormatting sqref="C26 C28 C30 C32 C34 C36 C38 AT9:AT305 G9:O305 A9:C11 A12:B38 C12:C24 A39:C305">
    <cfRule type="expression" dxfId="74" priority="108">
      <formula>$C9=27</formula>
    </cfRule>
  </conditionalFormatting>
  <conditionalFormatting sqref="C26 C28 C30 C32 C34 C36 C38 AU9:AU305 G9:O305 A9:C11 A12:B38 C12:C24 A39:C305">
    <cfRule type="expression" dxfId="73" priority="107">
      <formula>$C9=28</formula>
    </cfRule>
  </conditionalFormatting>
  <conditionalFormatting sqref="C26 C28 C30 C32 C34 C36 C38 AV9:AV305 G9:O305 A9:C11 A12:B38 C12:C24 A39:C305">
    <cfRule type="expression" dxfId="72" priority="106">
      <formula>$C9=29</formula>
    </cfRule>
  </conditionalFormatting>
  <conditionalFormatting sqref="C26 C28 C30 C32 C34 C36 C38 AW9:AW305 G9:O305 A9:C11 A12:B38 C12:C24 A39:C305">
    <cfRule type="expression" dxfId="71" priority="105">
      <formula>$C9=30</formula>
    </cfRule>
  </conditionalFormatting>
  <conditionalFormatting sqref="P307 H314 U314">
    <cfRule type="expression" dxfId="147" priority="277" stopIfTrue="1">
      <formula>$H$310=TRUE</formula>
    </cfRule>
    <cfRule type="expression" dxfId="146" priority="278" stopIfTrue="1">
      <formula>$H$310=FALSE</formula>
    </cfRule>
  </conditionalFormatting>
  <conditionalFormatting sqref="H313 U313">
    <cfRule type="expression" dxfId="145" priority="283" stopIfTrue="1">
      <formula>$H$311=TRUE</formula>
    </cfRule>
    <cfRule type="expression" dxfId="144" priority="284" stopIfTrue="1">
      <formula>$H$311=FALSE</formula>
    </cfRule>
  </conditionalFormatting>
  <conditionalFormatting sqref="Q307">
    <cfRule type="expression" dxfId="143" priority="285" stopIfTrue="1">
      <formula>$J$311=TRUE</formula>
    </cfRule>
    <cfRule type="expression" dxfId="142" priority="286" stopIfTrue="1">
      <formula>$J$311=FALSE</formula>
    </cfRule>
  </conditionalFormatting>
  <conditionalFormatting sqref="R307">
    <cfRule type="expression" dxfId="141" priority="287" stopIfTrue="1">
      <formula>$L$311=TRUE</formula>
    </cfRule>
    <cfRule type="expression" dxfId="140" priority="288" stopIfTrue="1">
      <formula>$L$311=FALSE</formula>
    </cfRule>
  </conditionalFormatting>
  <conditionalFormatting sqref="N6:O6">
    <cfRule type="expression" priority="102">
      <formula>$P$6=nezadáno</formula>
    </cfRule>
  </conditionalFormatting>
  <conditionalFormatting sqref="C25 C27 C29 C31 C33 C35 C37">
    <cfRule type="expression" dxfId="139" priority="36">
      <formula>$C25=1</formula>
    </cfRule>
  </conditionalFormatting>
  <conditionalFormatting sqref="C25 C27 C29 C31 C33 C35 C37">
    <cfRule type="expression" dxfId="138" priority="35">
      <formula>$C25=2</formula>
    </cfRule>
  </conditionalFormatting>
  <conditionalFormatting sqref="C25 C27 C29 C31 C33 C35 C37">
    <cfRule type="expression" dxfId="137" priority="34">
      <formula>$C25=3</formula>
    </cfRule>
  </conditionalFormatting>
  <conditionalFormatting sqref="C25 C27 C29 C31 C33 C35 C37">
    <cfRule type="expression" dxfId="136" priority="33">
      <formula>$C25=4</formula>
    </cfRule>
  </conditionalFormatting>
  <conditionalFormatting sqref="C25 C27 C29 C31 C33 C35 C37">
    <cfRule type="expression" dxfId="135" priority="32">
      <formula>$C25=5</formula>
    </cfRule>
  </conditionalFormatting>
  <conditionalFormatting sqref="C25 C27 C29 C31 C33 C35 C37">
    <cfRule type="expression" dxfId="134" priority="31">
      <formula>$C25=6</formula>
    </cfRule>
  </conditionalFormatting>
  <conditionalFormatting sqref="C25 C27 C29 C31 C33 C35 C37">
    <cfRule type="expression" dxfId="133" priority="30">
      <formula>$C25=7</formula>
    </cfRule>
  </conditionalFormatting>
  <conditionalFormatting sqref="C25 C27 C29 C31 C33 C35 C37">
    <cfRule type="expression" dxfId="132" priority="29">
      <formula>$C25=8</formula>
    </cfRule>
  </conditionalFormatting>
  <conditionalFormatting sqref="C25 C27 C29 C31 C33 C35 C37">
    <cfRule type="expression" dxfId="131" priority="28">
      <formula>$C25=9</formula>
    </cfRule>
  </conditionalFormatting>
  <conditionalFormatting sqref="C25 C27 C29 C31 C33 C35 C37">
    <cfRule type="expression" dxfId="130" priority="27">
      <formula>$C25=10</formula>
    </cfRule>
  </conditionalFormatting>
  <conditionalFormatting sqref="C25 C27 C29 C31 C33 C35 C37">
    <cfRule type="expression" dxfId="129" priority="26">
      <formula>$C25=11</formula>
    </cfRule>
  </conditionalFormatting>
  <conditionalFormatting sqref="C25 C27 C29 C31 C33 C35 C37">
    <cfRule type="expression" dxfId="128" priority="25">
      <formula>$C25=12</formula>
    </cfRule>
  </conditionalFormatting>
  <conditionalFormatting sqref="C25 C27 C29 C31 C33 C35 C37">
    <cfRule type="expression" dxfId="127" priority="24">
      <formula>$C25=13</formula>
    </cfRule>
  </conditionalFormatting>
  <conditionalFormatting sqref="C25 C27 C29 C31 C33 C35 C37">
    <cfRule type="expression" dxfId="126" priority="23">
      <formula>$C25=14</formula>
    </cfRule>
  </conditionalFormatting>
  <conditionalFormatting sqref="C25 C27 C29 C31 C33 C35 C37">
    <cfRule type="expression" dxfId="125" priority="22">
      <formula>$C25=15</formula>
    </cfRule>
  </conditionalFormatting>
  <conditionalFormatting sqref="C25 C27 C29 C31 C33 C35 C37">
    <cfRule type="expression" dxfId="124" priority="21">
      <formula>$C25=16</formula>
    </cfRule>
  </conditionalFormatting>
  <conditionalFormatting sqref="C25 C27 C29 C31 C33 C35 C37">
    <cfRule type="expression" dxfId="123" priority="20">
      <formula>$C25=17</formula>
    </cfRule>
  </conditionalFormatting>
  <conditionalFormatting sqref="C25 C27 C29 C31 C33 C35 C37">
    <cfRule type="expression" dxfId="122" priority="19">
      <formula>$C25=18</formula>
    </cfRule>
  </conditionalFormatting>
  <conditionalFormatting sqref="C25 C27 C29 C31 C33 C35 C37">
    <cfRule type="expression" dxfId="121" priority="18">
      <formula>$C25=19</formula>
    </cfRule>
  </conditionalFormatting>
  <conditionalFormatting sqref="C25 C27 C29 C31 C33 C35 C37">
    <cfRule type="expression" dxfId="120" priority="17">
      <formula>$C25=20</formula>
    </cfRule>
  </conditionalFormatting>
  <conditionalFormatting sqref="C25 C27 C29 C31 C33 C35 C37">
    <cfRule type="expression" dxfId="119" priority="16">
      <formula>$C25=21</formula>
    </cfRule>
  </conditionalFormatting>
  <conditionalFormatting sqref="C25 C27 C29 C31 C33 C35 C37">
    <cfRule type="expression" dxfId="118" priority="15">
      <formula>$C25=22</formula>
    </cfRule>
  </conditionalFormatting>
  <conditionalFormatting sqref="C25 C27 C29 C31 C33 C35 C37">
    <cfRule type="expression" dxfId="117" priority="14">
      <formula>$C25=23</formula>
    </cfRule>
  </conditionalFormatting>
  <conditionalFormatting sqref="C25 C27 C29 C31 C33 C35 C37">
    <cfRule type="expression" dxfId="116" priority="13">
      <formula>$C25=24</formula>
    </cfRule>
  </conditionalFormatting>
  <conditionalFormatting sqref="C25 C27 C29 C31 C33 C35 C37">
    <cfRule type="expression" dxfId="115" priority="12">
      <formula>$C25=25</formula>
    </cfRule>
  </conditionalFormatting>
  <conditionalFormatting sqref="C25 C27 C29 C31 C33 C35 C37">
    <cfRule type="expression" dxfId="114" priority="11">
      <formula>$C25=26</formula>
    </cfRule>
  </conditionalFormatting>
  <conditionalFormatting sqref="C25 C27 C29 C31 C33 C35 C37">
    <cfRule type="expression" dxfId="113" priority="10">
      <formula>$C25=27</formula>
    </cfRule>
  </conditionalFormatting>
  <conditionalFormatting sqref="C25 C27 C29 C31 C33 C35 C37">
    <cfRule type="expression" dxfId="112" priority="9">
      <formula>$C25=28</formula>
    </cfRule>
  </conditionalFormatting>
  <conditionalFormatting sqref="C25 C27 C29 C31 C33 C35 C37">
    <cfRule type="expression" dxfId="111" priority="8">
      <formula>$C25=29</formula>
    </cfRule>
  </conditionalFormatting>
  <conditionalFormatting sqref="C25 C27 C29 C31 C33 C35 C37">
    <cfRule type="expression" dxfId="110" priority="7">
      <formula>$C25=30</formula>
    </cfRule>
  </conditionalFormatting>
  <conditionalFormatting sqref="W314">
    <cfRule type="expression" dxfId="109" priority="3">
      <formula>$O$315=TRUE</formula>
    </cfRule>
    <cfRule type="expression" dxfId="108" priority="4">
      <formula>$O$315=FALSE</formula>
    </cfRule>
  </conditionalFormatting>
  <conditionalFormatting sqref="W313">
    <cfRule type="expression" dxfId="107" priority="1">
      <formula>$O$315=TRUE</formula>
    </cfRule>
    <cfRule type="expression" dxfId="106" priority="2">
      <formula>$O$315=FALSE</formula>
    </cfRule>
  </conditionalFormatting>
  <dataValidations xWindow="517" yWindow="425" count="18">
    <dataValidation allowBlank="1" sqref="A305:AW305" xr:uid="{00000000-0002-0000-0100-00000C000000}"/>
    <dataValidation allowBlank="1" showInputMessage="1" showErrorMessage="1" promptTitle="Poznámka:" prompt="Uživatel uvede předpokládanou hodnotu vyhrazené změny závazku dle § 100 odst. 3 ZZVZ v souladu s § 16 odst. 3 ZZVZ, jež byla uvedena v zadávací dokumentaci k původní veřejné zakázce." sqref="N6:O6" xr:uid="{00000000-0002-0000-0100-00000D000000}"/>
    <dataValidation allowBlank="1" showInputMessage="1" showErrorMessage="1" promptTitle="Poznámka:" prompt="Uživatel uvede předpokládanou hodnotu původní veřejné zakázky." sqref="N5:O5" xr:uid="{00000000-0002-0000-0100-00000E000000}"/>
    <dataValidation type="decimal" errorStyle="warning" operator="greaterThan" allowBlank="1" showInputMessage="1" showErrorMessage="1" errorTitle="Upozornění" error="Zadaná hodnota není platná. Je nezbytné zadat správný finanční limit, jinak nebude tabulka správně fungovat." promptTitle="Poznámka:" prompt="Uživatel doplní hodnotu finančního limitu dle aktuálního znění nařízení vlády." sqref="N4:O4" xr:uid="{00000000-0002-0000-0100-000010000000}">
      <formula1>0</formula1>
    </dataValidation>
    <dataValidation type="decimal" errorStyle="warning" operator="greaterThan" allowBlank="1" showInputMessage="1" showErrorMessage="1" errorTitle="Upozornění" error="Zadaná hodnota není platná. Je nezbytné zadat kladné číslo, jinak nebude tabulka správně fungovat." promptTitle="Poznámka:" prompt="Uživatel doplní relevantní hodnoty vyplývající z opčního práva. Hodnota bude mít podobu kladného čísla." sqref="G9" xr:uid="{00000000-0002-0000-0100-000013000000}">
      <formula1>0</formula1>
    </dataValidation>
    <dataValidation allowBlank="1" promptTitle="Poznámka:" prompt="Uživatel uvede identifikační číslo akce SMVS." sqref="N2:O2" xr:uid="{00000000-0002-0000-0100-000014000000}"/>
    <dataValidation type="decimal" operator="greaterThan" allowBlank="1" showInputMessage="1" showErrorMessage="1" errorTitle="Zadáná hodnota není platná." error="Zadaná hodnota není platná. Je nezbytné zadat kladné číslo." promptTitle="Poznámka:" prompt="Uživatel doplní relevantní hodnoty vyplývající z opčního práva. Hodnota bude mít podobu kladného čísla." sqref="G10:G304" xr:uid="{00000000-0002-0000-0100-000000000000}">
      <formula1>0</formula1>
    </dataValidation>
    <dataValidation type="decimal" errorStyle="warning" operator="greaterThan" allowBlank="1" showInputMessage="1" showErrorMessage="1" errorTitle="Upozornění" error="Zadaná hodnota není platná. Je nezbytné zadat kladné číslo, jinak nebude tabulka správně fungovat." promptTitle="Poznámka:" prompt="Uživatel doplní relevantní hodnoty (ve vztahu ke změnám dle § 222 odst. 4 ZZVZ) vyplývající z dotčené změny (např. změnového listu). Hodnota bude mít podobu kladného čísla (i přestože se jedná o snížení původní hodnoty)." sqref="H9:H304" xr:uid="{00000000-0002-0000-0100-000001000000}">
      <formula1>0</formula1>
    </dataValidation>
    <dataValidation type="decimal" errorStyle="warning" operator="greaterThan" allowBlank="1" showInputMessage="1" showErrorMessage="1" errorTitle="Upozornění" error="Zadaná hodnota není platná. Je nezbytné zadat kladné číslo, jinak nebude tabulka správně fungovat." promptTitle="Poznámka:" prompt="Uživatel doplní relevantní hodnoty (ve vztahu ke změnám dle § 222 odst. 4 ZZVZ) vyplývající z dotčené změny (např. změnového listu). Hodnota bude mít podobu kladného čísla." sqref="I9:I304" xr:uid="{00000000-0002-0000-0100-000002000000}">
      <formula1>0</formula1>
    </dataValidation>
    <dataValidation type="decimal" errorStyle="warning" operator="greaterThan" allowBlank="1" showInputMessage="1" showErrorMessage="1" errorTitle="Upozornění" error="Zadaná hodnota není platná. Je nezbytné zadat kladné číslo, jinak nebude tabulka správně fungovat." promptTitle="Poznámka:" prompt="Uživatel doplní relevantní hodnoty (ve vztahu ke změnám dle § 222 odst. 5 ZZVZ) vyplývající z dotčené změny (např. změnového listu). Hodnota bude mít podobu kladného čísla (i přestože se jedná o snížení původní hodnoty)." sqref="J9:J304" xr:uid="{00000000-0002-0000-0100-000003000000}">
      <formula1>0</formula1>
    </dataValidation>
    <dataValidation type="decimal" errorStyle="warning" operator="greaterThan" allowBlank="1" showInputMessage="1" showErrorMessage="1" errorTitle="Upozornění" error="Zadaná hodnota není platná. Je nezbytné zadat kladné číslo, jinak nebude tabulka správně fungovat." promptTitle="Poznámka:" prompt="Uživatel doplní relevantní hodnoty (ve vztahu ke změnám dle § 222 odst. 5 ZZVZ) vyplývající z dotčené změny (např. změnového listu). Hodnota bude mít podobu kladného čísla." sqref="K9:K304" xr:uid="{00000000-0002-0000-0100-000004000000}">
      <formula1>0</formula1>
    </dataValidation>
    <dataValidation type="decimal" errorStyle="warning" operator="greaterThan" allowBlank="1" showInputMessage="1" showErrorMessage="1" errorTitle="Upozornění" error="Zadaná hodnota není platná. Je nezbytné zadat kladné číslo, jinak nebude tabulka správně fungovat." promptTitle="Poznámka:" prompt="Uživatel doplní relevantní hodnoty (ve vztahu ke změnám dle § 222 odst. 6 ZZVZ) vyplývající z dotčené změny (např. změnového listu). Hodnota bude mít podobu kladného čísla (i přestože se jedná o snížení původní hodnoty)." sqref="L9:L304" xr:uid="{00000000-0002-0000-0100-000005000000}">
      <formula1>0</formula1>
    </dataValidation>
    <dataValidation type="decimal" errorStyle="warning" operator="greaterThan" allowBlank="1" showInputMessage="1" showErrorMessage="1" errorTitle="Upozornění" error="Zadaná hodnota není platná. Je nezbytné zadat kladné číslo, jinak nebude tabulka správně fungovat." promptTitle="Poznámka:" prompt="Uživatel doplní relevantní hodnoty (ve vztahu ke změnám dle § 222 odst. 6 ZZVZ) vyplývající z dotčené změny (např. změnového listu). Hodnota bude mít podobu kladného čísla." sqref="M9:M304" xr:uid="{00000000-0002-0000-0100-000006000000}">
      <formula1>0</formula1>
    </dataValidation>
    <dataValidation type="decimal" errorStyle="warning" operator="greaterThan" allowBlank="1" showInputMessage="1" showErrorMessage="1" errorTitle="Upozornění" error="Zadaná hodnota není platná. Je nezbytné zadat kladné číslo, jinak nebude tabulka správně fungovat." promptTitle="Poznámka:" prompt="Uživatel doplní relevantní hodnoty (ve vztahu ke změnám dle § 222 odst. 7 ZZVZ) vyplývající z dotčené změny (např. změnového listu). Hodnota bude mít podobu kladného čísla (i přestože se jedná o snížení původní hodnoty)." sqref="N9:N304" xr:uid="{00000000-0002-0000-0100-000007000000}">
      <formula1>0</formula1>
    </dataValidation>
    <dataValidation type="decimal" errorStyle="warning" operator="greaterThan" allowBlank="1" showInputMessage="1" showErrorMessage="1" errorTitle="Upozornění" error="Zadaná hodnota není platná. Je nezbytné zadat kladné číslo, jinak nebude tabulka správně fungovat." promptTitle="Poznámka:" prompt="Uživatel doplní relevantní hodnoty (ve vztahu ke změnám dle § 222 odst. 7 ZZVZ) vyplývající z dotčené změny (např. změnového listu). Hodnota bude mít podobu kladného čísla." sqref="O9:O304" xr:uid="{00000000-0002-0000-0100-000008000000}">
      <formula1>0</formula1>
    </dataValidation>
    <dataValidation allowBlank="1" showInputMessage="1" promptTitle="Poznámka:" prompt="Uživatel uvede stručný popis změn (aby byla vystižena jejich podstata)." sqref="B9:B304" xr:uid="{00000000-0002-0000-0100-000009000000}"/>
    <dataValidation allowBlank="1" showInputMessage="1" promptTitle="Poznámka:" prompt="Uživatel uvede číslo dodatku ke smlouvě, ke kterému se dotčené změny vztahují či budou vztahovat." sqref="C9:C304" xr:uid="{00000000-0002-0000-0100-00000A000000}"/>
    <dataValidation allowBlank="1" showInputMessage="1" promptTitle="Poznámka:" prompt="Uživatel uvede číslo změny - např. číslo změnového listu apod." sqref="A9:A304" xr:uid="{00000000-0002-0000-0100-00000B000000}"/>
  </dataValidations>
  <pageMargins left="0.62992125984251968" right="0.27559055118110237" top="0.51181102362204722" bottom="0.6692913385826772" header="0.35433070866141736" footer="0.51181102362204722"/>
  <pageSetup paperSize="9" scale="42" orientation="landscape" r:id="rId1"/>
  <headerFooter alignWithMargins="0">
    <oddFooter>&amp;L&amp;"Century Gothic,Obyčejné"Soubor: &amp;F&amp;C&amp;"Century Gothic,Tučné"&amp;P/&amp;N&amp;R&amp;"Century Gothic,Tučné"
Ze dne: &amp;D</oddFooter>
  </headerFooter>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869" id="{00000000-000E-0000-0100-000041000000}">
            <xm:f>IF($D$4=Podklady!$A$8,AND($C9&gt;0,$C9&lt;=odkaz_na_dodatek),)</xm:f>
            <x14:dxf>
              <font>
                <b val="0"/>
                <i/>
                <color auto="1"/>
              </font>
              <fill>
                <patternFill patternType="lightGray">
                  <fgColor theme="0" tint="-0.499984740745262"/>
                  <bgColor theme="0" tint="-0.14993743705557422"/>
                </patternFill>
              </fill>
            </x14:dxf>
          </x14:cfRule>
          <xm:sqref>A9:AW305</xm:sqref>
        </x14:conditionalFormatting>
      </x14:conditionalFormattings>
    </ext>
    <ext xmlns:x14="http://schemas.microsoft.com/office/spreadsheetml/2009/9/main" uri="{CCE6A557-97BC-4b89-ADB6-D9C93CAAB3DF}">
      <x14:dataValidations xmlns:xm="http://schemas.microsoft.com/office/excel/2006/main" xWindow="517" yWindow="425" count="3">
        <x14:dataValidation type="list" allowBlank="1" showInputMessage="1" showErrorMessage="1" promptTitle="Poznámka:" prompt="Uživatel vybere ze seznamu režim zadávacího řízení, jenž se uplatňoval při zadávání výše uvedené veřejné zakázky." xr:uid="{00000000-0002-0000-0100-00000F000000}">
          <x14:formula1>
            <xm:f>Podklady!$A$8:$A$10</xm:f>
          </x14:formula1>
          <xm:sqref>D4:H4</xm:sqref>
        </x14:dataValidation>
        <x14:dataValidation type="list" allowBlank="1" showInputMessage="1" promptTitle="Poznámka:" prompt="Uživatel vybere ze seznamu druh zadávacího řízení, jenž se uplatňoval při zadávání výše uvedené veřejné zakázky." xr:uid="{00000000-0002-0000-0100-000011000000}">
          <x14:formula1>
            <xm:f>Podklady!$A$2:$A$4</xm:f>
          </x14:formula1>
          <xm:sqref>N3:O3</xm:sqref>
        </x14:dataValidation>
        <x14:dataValidation type="decimal" operator="lessThanOrEqual" allowBlank="1" showInputMessage="1" showErrorMessage="1" errorTitle="Zadána chybná hodnota!" error="Zadaná hodnota neodpovídá režimu zadání VZ." xr:uid="{00000000-0002-0000-0100-000012000000}">
          <x14:formula1>
            <xm:f>IF($D$4=Podklady!$A$8,hranice_pro_VZMR,1000000000000)</xm:f>
          </x14:formula1>
          <xm:sqref>D5:H5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2269-846F-43DF-AF9B-888B38109321}">
  <sheetPr codeName="List3"/>
  <dimension ref="A1:P75"/>
  <sheetViews>
    <sheetView workbookViewId="0">
      <selection activeCell="C66" sqref="C66"/>
    </sheetView>
  </sheetViews>
  <sheetFormatPr defaultRowHeight="12.75" x14ac:dyDescent="0.2"/>
  <cols>
    <col min="1" max="1" width="23.42578125" bestFit="1" customWidth="1"/>
    <col min="9" max="9" width="12.85546875" bestFit="1" customWidth="1"/>
  </cols>
  <sheetData>
    <row r="1" spans="1:16" ht="15" x14ac:dyDescent="0.25">
      <c r="A1" s="164" t="s">
        <v>4</v>
      </c>
      <c r="B1" s="162"/>
      <c r="C1" s="162"/>
      <c r="D1" s="162"/>
      <c r="E1" s="180" t="s">
        <v>140</v>
      </c>
      <c r="F1" s="180"/>
      <c r="G1" s="180"/>
      <c r="H1" s="180"/>
      <c r="I1" s="369" t="s">
        <v>7</v>
      </c>
      <c r="J1" s="369"/>
      <c r="K1" s="368">
        <v>6000000</v>
      </c>
      <c r="L1" s="368"/>
      <c r="M1" s="162"/>
      <c r="N1" s="162"/>
      <c r="O1" s="162"/>
      <c r="P1" s="162"/>
    </row>
    <row r="2" spans="1:16" x14ac:dyDescent="0.2">
      <c r="A2" s="165" t="s">
        <v>5</v>
      </c>
      <c r="B2" s="162"/>
      <c r="C2" s="162"/>
      <c r="D2" s="162"/>
      <c r="E2" s="180"/>
      <c r="F2" s="180"/>
      <c r="G2" s="180"/>
      <c r="H2" s="180"/>
      <c r="I2" s="369" t="s">
        <v>141</v>
      </c>
      <c r="J2" s="369"/>
      <c r="K2" s="368">
        <v>2000000</v>
      </c>
      <c r="L2" s="368"/>
      <c r="M2" s="162"/>
      <c r="N2" s="162"/>
      <c r="O2" s="162"/>
      <c r="P2" s="162"/>
    </row>
    <row r="3" spans="1:16" x14ac:dyDescent="0.2">
      <c r="A3" s="165" t="s">
        <v>6</v>
      </c>
      <c r="B3" s="162"/>
      <c r="C3" s="162"/>
      <c r="D3" s="162"/>
      <c r="E3" s="162"/>
      <c r="F3" s="162"/>
      <c r="G3" s="162"/>
      <c r="H3" s="162"/>
      <c r="I3" s="162"/>
      <c r="J3" s="162"/>
      <c r="K3" s="162"/>
      <c r="L3" s="162"/>
      <c r="M3" s="162"/>
      <c r="N3" s="162"/>
      <c r="O3" s="162"/>
      <c r="P3" s="162"/>
    </row>
    <row r="4" spans="1:16" ht="13.5" x14ac:dyDescent="0.25">
      <c r="A4" s="20" t="s">
        <v>7</v>
      </c>
      <c r="B4" s="162"/>
      <c r="C4" s="162"/>
      <c r="D4" s="162"/>
      <c r="E4" s="162"/>
      <c r="F4" s="162"/>
      <c r="G4" s="162"/>
      <c r="H4" s="162"/>
      <c r="I4" s="162"/>
      <c r="J4" s="162"/>
      <c r="K4" s="162"/>
      <c r="L4" s="162"/>
      <c r="M4" s="162"/>
      <c r="N4" s="162"/>
      <c r="O4" s="162"/>
      <c r="P4" s="162"/>
    </row>
    <row r="5" spans="1:16" ht="13.5" x14ac:dyDescent="0.25">
      <c r="A5" s="20"/>
      <c r="B5" s="162"/>
      <c r="C5" s="162"/>
      <c r="D5" s="162"/>
      <c r="E5" s="162"/>
      <c r="F5" s="162"/>
      <c r="G5" s="162"/>
      <c r="H5" s="162"/>
      <c r="I5" s="162"/>
      <c r="J5" s="162"/>
      <c r="K5" s="162"/>
      <c r="L5" s="162"/>
      <c r="M5" s="162"/>
      <c r="N5" s="162"/>
      <c r="O5" s="162"/>
      <c r="P5" s="162"/>
    </row>
    <row r="6" spans="1:16" ht="13.5" x14ac:dyDescent="0.25">
      <c r="A6" s="20"/>
      <c r="B6" s="162"/>
      <c r="C6" s="162"/>
      <c r="D6" s="162"/>
      <c r="E6" s="162"/>
      <c r="F6" s="162"/>
      <c r="G6" s="162"/>
      <c r="H6" s="162"/>
      <c r="I6" s="162"/>
      <c r="J6" s="162"/>
      <c r="K6" s="162"/>
      <c r="L6" s="162"/>
      <c r="M6" s="162"/>
      <c r="N6" s="162"/>
      <c r="O6" s="162"/>
      <c r="P6" s="162"/>
    </row>
    <row r="7" spans="1:16" x14ac:dyDescent="0.2">
      <c r="A7" s="54" t="s">
        <v>87</v>
      </c>
      <c r="B7" s="162"/>
      <c r="C7" s="162"/>
      <c r="D7" s="162"/>
      <c r="E7" s="162"/>
      <c r="F7" s="162"/>
      <c r="G7" s="162"/>
      <c r="H7" s="162"/>
      <c r="I7" s="162"/>
      <c r="J7" s="162"/>
      <c r="K7" s="162"/>
      <c r="L7" s="162"/>
      <c r="M7" s="162"/>
      <c r="N7" s="162"/>
      <c r="O7" s="162"/>
      <c r="P7" s="162"/>
    </row>
    <row r="8" spans="1:16" ht="13.5" x14ac:dyDescent="0.25">
      <c r="A8" s="20" t="s">
        <v>88</v>
      </c>
      <c r="B8" s="162"/>
      <c r="C8" s="162"/>
      <c r="D8" s="162"/>
      <c r="E8" s="162"/>
      <c r="F8" s="162"/>
      <c r="G8" s="162"/>
      <c r="H8" s="162"/>
      <c r="I8" s="162"/>
      <c r="J8" s="162"/>
      <c r="K8" s="162"/>
      <c r="L8" s="162"/>
      <c r="M8" s="162"/>
      <c r="N8" s="162"/>
      <c r="O8" s="162"/>
      <c r="P8" s="162"/>
    </row>
    <row r="9" spans="1:16" ht="13.5" x14ac:dyDescent="0.25">
      <c r="A9" s="166" t="s">
        <v>89</v>
      </c>
      <c r="B9" s="162"/>
      <c r="C9" s="162"/>
      <c r="D9" s="162"/>
      <c r="E9" s="162"/>
      <c r="F9" s="162"/>
      <c r="G9" s="162"/>
      <c r="H9" s="162"/>
      <c r="I9" s="162"/>
      <c r="J9" s="162"/>
      <c r="K9" s="162"/>
      <c r="L9" s="162"/>
      <c r="M9" s="162"/>
      <c r="N9" s="162"/>
      <c r="O9" s="162"/>
      <c r="P9" s="162"/>
    </row>
    <row r="10" spans="1:16" ht="13.5" x14ac:dyDescent="0.25">
      <c r="A10" s="166" t="s">
        <v>90</v>
      </c>
      <c r="B10" s="162"/>
      <c r="C10" s="162"/>
      <c r="D10" s="162"/>
      <c r="E10" s="162"/>
      <c r="F10" s="162"/>
      <c r="G10" s="162"/>
      <c r="H10" s="162"/>
      <c r="I10" s="162"/>
      <c r="J10" s="162"/>
      <c r="K10" s="162"/>
      <c r="L10" s="162"/>
      <c r="M10" s="162"/>
      <c r="N10" s="162"/>
      <c r="O10" s="162"/>
      <c r="P10" s="162"/>
    </row>
    <row r="11" spans="1:16" x14ac:dyDescent="0.2">
      <c r="A11" s="43"/>
      <c r="B11" s="162"/>
      <c r="C11" s="162"/>
      <c r="D11" s="162"/>
      <c r="E11" s="162"/>
      <c r="F11" s="162"/>
      <c r="G11" s="162"/>
      <c r="H11" s="162"/>
      <c r="I11" s="162"/>
      <c r="J11" s="162"/>
      <c r="K11" s="162"/>
      <c r="L11" s="162"/>
      <c r="M11" s="162"/>
      <c r="N11" s="162"/>
      <c r="O11" s="162"/>
      <c r="P11" s="162"/>
    </row>
    <row r="12" spans="1:16" x14ac:dyDescent="0.2">
      <c r="A12" s="43"/>
      <c r="B12" s="162"/>
      <c r="C12" s="162"/>
      <c r="D12" s="162"/>
      <c r="E12" s="162"/>
      <c r="F12" s="162"/>
      <c r="G12" s="162"/>
      <c r="H12" s="162"/>
      <c r="I12" s="162"/>
      <c r="J12" s="162"/>
      <c r="K12" s="162"/>
      <c r="L12" s="162"/>
      <c r="M12" s="162"/>
      <c r="N12" s="162"/>
      <c r="O12" s="162"/>
      <c r="P12" s="162"/>
    </row>
    <row r="13" spans="1:16" x14ac:dyDescent="0.2">
      <c r="A13" s="43" t="s">
        <v>122</v>
      </c>
      <c r="B13" s="162"/>
      <c r="C13" s="162"/>
      <c r="D13" s="162"/>
      <c r="E13" s="162"/>
      <c r="F13" s="162"/>
      <c r="G13" s="162"/>
      <c r="H13" s="162"/>
      <c r="I13" s="162"/>
      <c r="J13" s="162"/>
      <c r="K13" s="162"/>
      <c r="L13" s="162"/>
      <c r="M13" s="162"/>
      <c r="N13" s="162"/>
      <c r="O13" s="162"/>
      <c r="P13" s="162"/>
    </row>
    <row r="14" spans="1:16" ht="13.5" x14ac:dyDescent="0.25">
      <c r="A14" s="166" t="s">
        <v>125</v>
      </c>
      <c r="B14" s="162"/>
      <c r="C14" s="162"/>
      <c r="D14" s="162"/>
      <c r="E14" s="162"/>
      <c r="F14" s="162"/>
      <c r="G14" s="162"/>
      <c r="H14" s="162"/>
      <c r="I14" s="162"/>
      <c r="J14" s="162"/>
      <c r="K14" s="162"/>
      <c r="L14" s="162"/>
      <c r="M14" s="162"/>
      <c r="N14" s="162"/>
      <c r="O14" s="162"/>
      <c r="P14" s="162"/>
    </row>
    <row r="15" spans="1:16" x14ac:dyDescent="0.2">
      <c r="A15" s="43"/>
      <c r="B15" s="162"/>
      <c r="C15" s="162"/>
      <c r="D15" s="162"/>
      <c r="E15" s="162"/>
      <c r="F15" s="162"/>
      <c r="G15" s="162"/>
      <c r="H15" s="162"/>
      <c r="I15" s="162"/>
      <c r="J15" s="162"/>
      <c r="K15" s="162"/>
      <c r="L15" s="162"/>
      <c r="M15" s="162"/>
      <c r="N15" s="162"/>
      <c r="O15" s="162"/>
      <c r="P15" s="162"/>
    </row>
    <row r="16" spans="1:16" x14ac:dyDescent="0.2">
      <c r="A16" s="43"/>
      <c r="B16" s="162"/>
      <c r="C16" s="162"/>
      <c r="D16" s="162"/>
      <c r="E16" s="162"/>
      <c r="F16" s="162"/>
      <c r="G16" s="162"/>
      <c r="H16" s="162"/>
      <c r="I16" s="162"/>
      <c r="J16" s="162"/>
      <c r="K16" s="162"/>
      <c r="L16" s="162"/>
      <c r="M16" s="162"/>
      <c r="N16" s="162"/>
      <c r="O16" s="162"/>
      <c r="P16" s="162"/>
    </row>
    <row r="17" spans="1:16" x14ac:dyDescent="0.2">
      <c r="A17" s="43"/>
      <c r="B17" s="162"/>
      <c r="C17" s="162"/>
      <c r="D17" s="162"/>
      <c r="E17" s="162"/>
      <c r="F17" s="162"/>
      <c r="G17" s="162"/>
      <c r="H17" s="162"/>
      <c r="I17" s="162"/>
      <c r="J17" s="162"/>
      <c r="K17" s="162"/>
      <c r="L17" s="162"/>
      <c r="M17" s="162"/>
      <c r="N17" s="162"/>
      <c r="O17" s="162"/>
      <c r="P17" s="162"/>
    </row>
    <row r="18" spans="1:16" x14ac:dyDescent="0.2">
      <c r="A18" s="43" t="s">
        <v>126</v>
      </c>
      <c r="B18" s="162"/>
      <c r="C18" s="162"/>
      <c r="D18" s="162"/>
      <c r="E18" s="162"/>
      <c r="F18" s="162"/>
      <c r="G18" s="162"/>
      <c r="H18" s="162"/>
      <c r="I18" s="162"/>
      <c r="J18" s="162"/>
      <c r="K18" s="162"/>
      <c r="L18" s="162"/>
      <c r="M18" s="162"/>
      <c r="N18" s="162"/>
      <c r="O18" s="162"/>
      <c r="P18" s="162"/>
    </row>
    <row r="19" spans="1:16" ht="13.5" x14ac:dyDescent="0.25">
      <c r="A19" s="167" t="b">
        <f>'Přehled změn a dodatků'!H310</f>
        <v>0</v>
      </c>
      <c r="B19" s="162"/>
      <c r="C19" s="162"/>
      <c r="D19" s="162"/>
      <c r="E19" s="162"/>
      <c r="F19" s="162"/>
      <c r="G19" s="162"/>
      <c r="H19" s="162"/>
      <c r="I19" s="162"/>
      <c r="J19" s="162"/>
      <c r="K19" s="162"/>
      <c r="L19" s="162"/>
      <c r="M19" s="162"/>
      <c r="N19" s="162"/>
      <c r="O19" s="162"/>
      <c r="P19" s="162"/>
    </row>
    <row r="20" spans="1:16" ht="13.5" x14ac:dyDescent="0.2">
      <c r="A20" s="168" t="b">
        <f>'Přehled změn a dodatků'!H311</f>
        <v>0</v>
      </c>
      <c r="B20" s="162"/>
      <c r="C20" s="162"/>
      <c r="D20" s="162"/>
      <c r="E20" s="162"/>
      <c r="F20" s="162"/>
      <c r="G20" s="162"/>
      <c r="H20" s="162"/>
      <c r="I20" s="162"/>
      <c r="J20" s="162"/>
      <c r="K20" s="162"/>
      <c r="L20" s="162"/>
      <c r="M20" s="162"/>
      <c r="N20" s="162"/>
      <c r="O20" s="162"/>
      <c r="P20" s="162"/>
    </row>
    <row r="21" spans="1:16" ht="13.5" x14ac:dyDescent="0.25">
      <c r="A21" s="169" t="b">
        <f>'Přehled změn a dodatků'!J311</f>
        <v>0</v>
      </c>
      <c r="B21" s="162"/>
      <c r="C21" s="162"/>
      <c r="D21" s="162"/>
      <c r="E21" s="162"/>
      <c r="F21" s="162"/>
      <c r="G21" s="162"/>
      <c r="H21" s="162"/>
      <c r="I21" s="162"/>
      <c r="J21" s="162"/>
      <c r="K21" s="162"/>
      <c r="L21" s="162"/>
      <c r="M21" s="162"/>
      <c r="N21" s="162"/>
      <c r="O21" s="162"/>
      <c r="P21" s="162"/>
    </row>
    <row r="22" spans="1:16" ht="13.5" x14ac:dyDescent="0.25">
      <c r="A22" s="169" t="b">
        <f>'Přehled změn a dodatků'!L311</f>
        <v>0</v>
      </c>
      <c r="B22" s="162"/>
      <c r="C22" s="162"/>
      <c r="D22" s="162"/>
      <c r="E22" s="162"/>
      <c r="F22" s="162"/>
      <c r="G22" s="162"/>
      <c r="H22" s="162"/>
      <c r="I22" s="162"/>
      <c r="J22" s="162"/>
      <c r="K22" s="162"/>
      <c r="L22" s="162"/>
      <c r="M22" s="162"/>
      <c r="N22" s="162"/>
      <c r="O22" s="162"/>
      <c r="P22" s="162"/>
    </row>
    <row r="23" spans="1:16" ht="13.5" x14ac:dyDescent="0.25">
      <c r="A23" s="170"/>
      <c r="B23" s="162"/>
      <c r="C23" s="162"/>
      <c r="D23" s="162"/>
      <c r="E23" s="162"/>
      <c r="F23" s="162"/>
      <c r="G23" s="162"/>
      <c r="H23" s="162"/>
      <c r="I23" s="162"/>
      <c r="J23" s="162"/>
      <c r="K23" s="162"/>
      <c r="L23" s="162"/>
      <c r="M23" s="162"/>
      <c r="N23" s="162"/>
      <c r="O23" s="162"/>
      <c r="P23" s="162"/>
    </row>
    <row r="24" spans="1:16" ht="13.5" x14ac:dyDescent="0.25">
      <c r="A24" s="169" t="b">
        <f>'Přehled změn a dodatků'!L318</f>
        <v>1</v>
      </c>
      <c r="B24" s="162"/>
      <c r="C24" s="162"/>
      <c r="D24" s="162"/>
      <c r="E24" s="162"/>
      <c r="F24" s="162"/>
      <c r="G24" s="162"/>
      <c r="H24" s="162"/>
      <c r="I24" s="162"/>
      <c r="J24" s="162"/>
      <c r="K24" s="162"/>
      <c r="L24" s="162"/>
      <c r="M24" s="162"/>
      <c r="N24" s="162"/>
      <c r="O24" s="162"/>
      <c r="P24" s="162"/>
    </row>
    <row r="25" spans="1:16" x14ac:dyDescent="0.2">
      <c r="A25" s="162"/>
      <c r="B25" s="162"/>
      <c r="C25" s="162"/>
      <c r="D25" s="162"/>
      <c r="E25" s="162"/>
      <c r="F25" s="162"/>
      <c r="G25" s="162"/>
      <c r="H25" s="162"/>
      <c r="I25" s="162"/>
      <c r="J25" s="162"/>
      <c r="K25" s="162"/>
      <c r="L25" s="162"/>
      <c r="M25" s="162"/>
      <c r="N25" s="162"/>
      <c r="O25" s="162"/>
      <c r="P25" s="162"/>
    </row>
    <row r="26" spans="1:16" x14ac:dyDescent="0.2">
      <c r="A26" s="162"/>
      <c r="B26" s="162"/>
      <c r="C26" s="162"/>
      <c r="D26" s="162"/>
      <c r="E26" s="162"/>
      <c r="F26" s="162"/>
      <c r="G26" s="162"/>
      <c r="H26" s="162"/>
      <c r="I26" s="162"/>
      <c r="J26" s="162"/>
      <c r="K26" s="162"/>
      <c r="L26" s="162"/>
      <c r="M26" s="162"/>
      <c r="N26" s="162"/>
      <c r="O26" s="162"/>
      <c r="P26" s="162"/>
    </row>
    <row r="27" spans="1:16" x14ac:dyDescent="0.2">
      <c r="A27" s="162"/>
      <c r="B27" s="162"/>
      <c r="C27" s="162"/>
      <c r="D27" s="162"/>
      <c r="E27" s="162"/>
      <c r="F27" s="162"/>
      <c r="G27" s="162"/>
      <c r="H27" s="162"/>
      <c r="I27" s="162"/>
      <c r="J27" s="162"/>
      <c r="K27" s="162"/>
      <c r="L27" s="162"/>
      <c r="M27" s="162"/>
      <c r="N27" s="162"/>
      <c r="O27" s="162"/>
      <c r="P27" s="162"/>
    </row>
    <row r="28" spans="1:16" x14ac:dyDescent="0.2">
      <c r="A28" s="162"/>
      <c r="B28" s="162"/>
      <c r="C28" s="162"/>
      <c r="D28" s="162"/>
      <c r="E28" s="162"/>
      <c r="F28" s="162"/>
      <c r="G28" s="162"/>
      <c r="H28" s="162"/>
      <c r="I28" s="162"/>
      <c r="J28" s="162"/>
      <c r="K28" s="162"/>
      <c r="L28" s="162"/>
      <c r="M28" s="162"/>
      <c r="N28" s="162"/>
      <c r="O28" s="162"/>
      <c r="P28" s="162"/>
    </row>
    <row r="29" spans="1:16" ht="13.5" x14ac:dyDescent="0.25">
      <c r="A29" s="66"/>
      <c r="B29" s="66"/>
      <c r="C29" s="19"/>
      <c r="D29" s="19"/>
      <c r="E29" s="171" t="s">
        <v>110</v>
      </c>
      <c r="F29" s="171"/>
      <c r="G29" s="171"/>
      <c r="H29" s="19"/>
      <c r="I29" s="19"/>
      <c r="J29" s="20"/>
      <c r="K29" s="20"/>
      <c r="L29" s="20"/>
      <c r="M29" s="20"/>
      <c r="N29" s="172" t="s">
        <v>109</v>
      </c>
      <c r="O29" s="172"/>
      <c r="P29" s="162"/>
    </row>
    <row r="30" spans="1:16" ht="13.5" x14ac:dyDescent="0.25">
      <c r="A30" s="66"/>
      <c r="B30" s="66"/>
      <c r="C30" s="19"/>
      <c r="D30" s="19"/>
      <c r="E30" s="173" t="s">
        <v>106</v>
      </c>
      <c r="F30" s="173" t="s">
        <v>107</v>
      </c>
      <c r="G30" s="173" t="s">
        <v>108</v>
      </c>
      <c r="H30" s="19"/>
      <c r="I30" s="19"/>
      <c r="J30" s="20"/>
      <c r="K30" s="20"/>
      <c r="L30" s="20"/>
      <c r="M30" s="20"/>
      <c r="N30" s="173" t="s">
        <v>107</v>
      </c>
      <c r="O30" s="173" t="s">
        <v>108</v>
      </c>
      <c r="P30" s="162"/>
    </row>
    <row r="31" spans="1:16" ht="13.5" x14ac:dyDescent="0.25">
      <c r="A31" s="67"/>
      <c r="B31" s="17" t="s">
        <v>130</v>
      </c>
      <c r="C31" s="174">
        <f>'Přehled změn a dodatků'!$D$5+SUMIFS('Přehled změn a dodatků'!$D$9:$D$304,'Přehled změn a dodatků'!$C$9:$C$304,B31)</f>
        <v>0</v>
      </c>
      <c r="D31" s="175" t="str">
        <f t="shared" ref="D31:D61" si="0">IF(C31&lt;=hranice_pro_VZMR,"je VZMR",B31)</f>
        <v>je VZMR</v>
      </c>
      <c r="E31" s="176">
        <f>SUMIFS('Přehled změn a dodatků'!$P$9:$P$304,'Přehled změn a dodatků'!$C$9:$C$304,VLOOKUP(D31,D31:$D$61,1))</f>
        <v>0</v>
      </c>
      <c r="F31" s="176">
        <f>SUMIFS('Přehled změn a dodatků'!$Q$9:$Q$304,'Přehled změn a dodatků'!$C$9:$C$304,VLOOKUP(D31,D31:$D$61,1))</f>
        <v>0</v>
      </c>
      <c r="G31" s="176">
        <f>SUMIFS('Přehled změn a dodatků'!$R$9:$R$304,'Přehled změn a dodatků'!$C$9:$C$304,VLOOKUP(D31,D31:$D$61,1))</f>
        <v>0</v>
      </c>
      <c r="H31" s="17">
        <v>0</v>
      </c>
      <c r="I31" s="174">
        <f t="shared" ref="I31:I61" si="1">C31</f>
        <v>0</v>
      </c>
      <c r="J31" s="54"/>
      <c r="K31" s="54"/>
      <c r="L31" s="177"/>
      <c r="M31" s="177"/>
      <c r="N31" s="176">
        <f>IF((SUMIFS('Přehled změn a dodatků'!$K$9:$K$304,'Přehled změn a dodatků'!$C$9:$C$304,VLOOKUP(D31,$D31:D$61,1))-SUMIFS('Přehled změn a dodatků'!$J$9:$J$304,'Přehled změn a dodatků'!$C$9:$C$304,VLOOKUP(D31,$D31:D$61,1)))&lt;=0,0,SUMIFS('Přehled změn a dodatků'!$K$9:$K$304,'Přehled změn a dodatků'!$C$9:$C$304,VLOOKUP(D31,$D31:D$61,1))-SUMIFS('Přehled změn a dodatků'!$J$9:$J$304,'Přehled změn a dodatků'!$C$9:$C$304,VLOOKUP(D31,$D31:D$61,1)))</f>
        <v>0</v>
      </c>
      <c r="O31" s="176">
        <f>IF((SUMIFS('Přehled změn a dodatků'!$M$9:$M$304,'Přehled změn a dodatků'!$C$9:$C$304,VLOOKUP(D31,$D31:D$61,1))-SUMIFS('Přehled změn a dodatků'!$L$9:$L$304,'Přehled změn a dodatků'!$C$9:$C$304,VLOOKUP(D31,$D31:D$61,1)))&lt;=0,0,SUMIFS('Přehled změn a dodatků'!$M$9:$M$304,'Přehled změn a dodatků'!$C$9:$C$304,VLOOKUP(D31,$D31:D$61,1))-SUMIFS('Přehled změn a dodatků'!$L$9:$L$304,'Přehled změn a dodatků'!$C$9:$C$304,VLOOKUP(D31,$D31:D$61,1)))</f>
        <v>0</v>
      </c>
      <c r="P31" s="162"/>
    </row>
    <row r="32" spans="1:16" ht="13.5" x14ac:dyDescent="0.25">
      <c r="A32" s="17" t="s">
        <v>9</v>
      </c>
      <c r="B32" s="17">
        <v>1</v>
      </c>
      <c r="C32" s="174">
        <f>'Přehled změn a dodatků'!$D$5+SUMIFS('Přehled změn a dodatků'!$D$9:$D$304,'Přehled změn a dodatků'!$C$9:$C$304,B32)</f>
        <v>0</v>
      </c>
      <c r="D32" s="175" t="str">
        <f t="shared" si="0"/>
        <v>je VZMR</v>
      </c>
      <c r="E32" s="176">
        <f>SUMIFS('Přehled změn a dodatků'!$P$9:$P$304,'Přehled změn a dodatků'!$C$9:$C$304,VLOOKUP(D32,D32:$D$61,1))</f>
        <v>0</v>
      </c>
      <c r="F32" s="176">
        <f>SUMIFS('Přehled změn a dodatků'!$Q$9:$Q$304,'Přehled změn a dodatků'!$C$9:$C$304,VLOOKUP(D32,D32:$D$61,1))</f>
        <v>0</v>
      </c>
      <c r="G32" s="176">
        <f>SUMIFS('Přehled změn a dodatků'!$R$9:$R$304,'Přehled změn a dodatků'!$C$9:$C$304,VLOOKUP(D32,D32:$D$61,1))</f>
        <v>0</v>
      </c>
      <c r="H32" s="17">
        <v>1</v>
      </c>
      <c r="I32" s="174">
        <f t="shared" si="1"/>
        <v>0</v>
      </c>
      <c r="J32" s="20"/>
      <c r="K32" s="20"/>
      <c r="L32" s="174"/>
      <c r="M32" s="175"/>
      <c r="N32" s="176">
        <f>IF((SUMIFS('Přehled změn a dodatků'!$K$9:$K$304,'Přehled změn a dodatků'!$C$9:$C$304,VLOOKUP(D32,$D32:D$61,1))-SUMIFS('Přehled změn a dodatků'!$J$9:$J$304,'Přehled změn a dodatků'!$C$9:$C$304,VLOOKUP(D32,$D32:D$61,1)))&lt;=0,0,SUMIFS('Přehled změn a dodatků'!$K$9:$K$304,'Přehled změn a dodatků'!$C$9:$C$304,VLOOKUP(D32,$D32:D$61,1))-SUMIFS('Přehled změn a dodatků'!$J$9:$J$304,'Přehled změn a dodatků'!$C$9:$C$304,VLOOKUP(D32,$D32:D$61,1)))</f>
        <v>0</v>
      </c>
      <c r="O32" s="176">
        <f>IF((SUMIFS('Přehled změn a dodatků'!$M$9:$M$304,'Přehled změn a dodatků'!$C$9:$C$304,VLOOKUP(D32,$D32:D$61,1))-SUMIFS('Přehled změn a dodatků'!$L$9:$L$304,'Přehled změn a dodatků'!$C$9:$C$304,VLOOKUP(D32,$D32:D$61,1)))&lt;=0,0,SUMIFS('Přehled změn a dodatků'!$M$9:$M$304,'Přehled změn a dodatků'!$C$9:$C$304,VLOOKUP(D32,$D32:D$61,1))-SUMIFS('Přehled změn a dodatků'!$L$9:$L$304,'Přehled změn a dodatků'!$C$9:$C$304,VLOOKUP(D32,$D32:D$61,1)))</f>
        <v>0</v>
      </c>
      <c r="P32" s="162"/>
    </row>
    <row r="33" spans="1:16" ht="13.5" x14ac:dyDescent="0.25">
      <c r="A33" s="17" t="s">
        <v>9</v>
      </c>
      <c r="B33" s="17">
        <v>2</v>
      </c>
      <c r="C33" s="174">
        <f>C32+SUMIFS('Přehled změn a dodatků'!$D$9:$D$304,'Přehled změn a dodatků'!$C$9:$C$304,B33)</f>
        <v>0</v>
      </c>
      <c r="D33" s="175" t="str">
        <f t="shared" si="0"/>
        <v>je VZMR</v>
      </c>
      <c r="E33" s="176">
        <f>SUMIFS('Přehled změn a dodatků'!$P$9:$P$304,'Přehled změn a dodatků'!$C$9:$C$304,VLOOKUP(D33,D33:$D$61,1))</f>
        <v>0</v>
      </c>
      <c r="F33" s="176">
        <f>SUMIFS('Přehled změn a dodatků'!$Q$9:$Q$304,'Přehled změn a dodatků'!$C$9:$C$304,VLOOKUP(D33,D33:$D$61,1))</f>
        <v>0</v>
      </c>
      <c r="G33" s="176">
        <f>SUMIFS('Přehled změn a dodatků'!$R$9:$R$304,'Přehled změn a dodatků'!$C$9:$C$304,VLOOKUP(D33,D33:$D$61,1))</f>
        <v>0</v>
      </c>
      <c r="H33" s="17">
        <v>2</v>
      </c>
      <c r="I33" s="174">
        <f t="shared" si="1"/>
        <v>0</v>
      </c>
      <c r="J33" s="20"/>
      <c r="K33" s="20"/>
      <c r="L33" s="174"/>
      <c r="M33" s="175"/>
      <c r="N33" s="176">
        <f>IF((SUMIFS('Přehled změn a dodatků'!$K$9:$K$304,'Přehled změn a dodatků'!$C$9:$C$304,VLOOKUP(D33,$D33:D$61,1))-SUMIFS('Přehled změn a dodatků'!$J$9:$J$304,'Přehled změn a dodatků'!$C$9:$C$304,VLOOKUP(D33,$D33:D$61,1)))&lt;=0,0,SUMIFS('Přehled změn a dodatků'!$K$9:$K$304,'Přehled změn a dodatků'!$C$9:$C$304,VLOOKUP(D33,$D33:D$61,1))-SUMIFS('Přehled změn a dodatků'!$J$9:$J$304,'Přehled změn a dodatků'!$C$9:$C$304,VLOOKUP(D33,$D33:D$61,1)))</f>
        <v>0</v>
      </c>
      <c r="O33" s="176">
        <f>IF((SUMIFS('Přehled změn a dodatků'!$M$9:$M$304,'Přehled změn a dodatků'!$C$9:$C$304,VLOOKUP(D33,$D33:D$61,1))-SUMIFS('Přehled změn a dodatků'!$L$9:$L$304,'Přehled změn a dodatků'!$C$9:$C$304,VLOOKUP(D33,$D33:D$61,1)))&lt;=0,0,SUMIFS('Přehled změn a dodatků'!$M$9:$M$304,'Přehled změn a dodatků'!$C$9:$C$304,VLOOKUP(D33,$D33:D$61,1))-SUMIFS('Přehled změn a dodatků'!$L$9:$L$304,'Přehled změn a dodatků'!$C$9:$C$304,VLOOKUP(D33,$D33:D$61,1)))</f>
        <v>0</v>
      </c>
      <c r="P33" s="162"/>
    </row>
    <row r="34" spans="1:16" ht="13.5" x14ac:dyDescent="0.25">
      <c r="A34" s="17" t="s">
        <v>9</v>
      </c>
      <c r="B34" s="17">
        <v>3</v>
      </c>
      <c r="C34" s="174">
        <f>C33+SUMIFS('Přehled změn a dodatků'!$D$9:$D$304,'Přehled změn a dodatků'!$C$9:$C$304,B34)</f>
        <v>0</v>
      </c>
      <c r="D34" s="175" t="str">
        <f t="shared" si="0"/>
        <v>je VZMR</v>
      </c>
      <c r="E34" s="176">
        <f>SUMIFS('Přehled změn a dodatků'!$P$9:$P$304,'Přehled změn a dodatků'!$C$9:$C$304,VLOOKUP(D34,D34:$D$61,1))</f>
        <v>0</v>
      </c>
      <c r="F34" s="176">
        <f>SUMIFS('Přehled změn a dodatků'!$Q$9:$Q$304,'Přehled změn a dodatků'!$C$9:$C$304,VLOOKUP(D34,D34:$D$61,1))</f>
        <v>0</v>
      </c>
      <c r="G34" s="176">
        <f>SUMIFS('Přehled změn a dodatků'!$R$9:$R$304,'Přehled změn a dodatků'!$C$9:$C$304,VLOOKUP(D34,D34:$D$61,1))</f>
        <v>0</v>
      </c>
      <c r="H34" s="17">
        <v>3</v>
      </c>
      <c r="I34" s="174">
        <f t="shared" si="1"/>
        <v>0</v>
      </c>
      <c r="J34" s="20"/>
      <c r="K34" s="20"/>
      <c r="L34" s="174"/>
      <c r="M34" s="175"/>
      <c r="N34" s="176">
        <f>IF((SUMIFS('Přehled změn a dodatků'!$K$9:$K$304,'Přehled změn a dodatků'!$C$9:$C$304,VLOOKUP(D34,$D34:D$61,1))-SUMIFS('Přehled změn a dodatků'!$J$9:$J$304,'Přehled změn a dodatků'!$C$9:$C$304,VLOOKUP(D34,$D34:D$61,1)))&lt;=0,0,SUMIFS('Přehled změn a dodatků'!$K$9:$K$304,'Přehled změn a dodatků'!$C$9:$C$304,VLOOKUP(D34,$D34:D$61,1))-SUMIFS('Přehled změn a dodatků'!$J$9:$J$304,'Přehled změn a dodatků'!$C$9:$C$304,VLOOKUP(D34,$D34:D$61,1)))</f>
        <v>0</v>
      </c>
      <c r="O34" s="176">
        <f>IF((SUMIFS('Přehled změn a dodatků'!$M$9:$M$304,'Přehled změn a dodatků'!$C$9:$C$304,VLOOKUP(D34,$D34:D$61,1))-SUMIFS('Přehled změn a dodatků'!$L$9:$L$304,'Přehled změn a dodatků'!$C$9:$C$304,VLOOKUP(D34,$D34:D$61,1)))&lt;=0,0,SUMIFS('Přehled změn a dodatků'!$M$9:$M$304,'Přehled změn a dodatků'!$C$9:$C$304,VLOOKUP(D34,$D34:D$61,1))-SUMIFS('Přehled změn a dodatků'!$L$9:$L$304,'Přehled změn a dodatků'!$C$9:$C$304,VLOOKUP(D34,$D34:D$61,1)))</f>
        <v>0</v>
      </c>
      <c r="P34" s="162"/>
    </row>
    <row r="35" spans="1:16" ht="13.5" x14ac:dyDescent="0.25">
      <c r="A35" s="17" t="s">
        <v>9</v>
      </c>
      <c r="B35" s="17">
        <v>4</v>
      </c>
      <c r="C35" s="174">
        <f>C34+SUMIFS('Přehled změn a dodatků'!$D$9:$D$304,'Přehled změn a dodatků'!$C$9:$C$304,B35)</f>
        <v>0</v>
      </c>
      <c r="D35" s="175" t="str">
        <f t="shared" si="0"/>
        <v>je VZMR</v>
      </c>
      <c r="E35" s="176">
        <f>SUMIFS('Přehled změn a dodatků'!$P$9:$P$304,'Přehled změn a dodatků'!$C$9:$C$304,VLOOKUP(D35,D35:$D$61,1))</f>
        <v>0</v>
      </c>
      <c r="F35" s="176">
        <f>SUMIFS('Přehled změn a dodatků'!$Q$9:$Q$304,'Přehled změn a dodatků'!$C$9:$C$304,VLOOKUP(D35,D35:$D$61,1))</f>
        <v>0</v>
      </c>
      <c r="G35" s="176">
        <f>SUMIFS('Přehled změn a dodatků'!$R$9:$R$304,'Přehled změn a dodatků'!$C$9:$C$304,VLOOKUP(D35,D35:$D$61,1))</f>
        <v>0</v>
      </c>
      <c r="H35" s="17">
        <v>4</v>
      </c>
      <c r="I35" s="174">
        <f t="shared" si="1"/>
        <v>0</v>
      </c>
      <c r="J35" s="20"/>
      <c r="K35" s="20"/>
      <c r="L35" s="174"/>
      <c r="M35" s="175"/>
      <c r="N35" s="176">
        <f>IF((SUMIFS('Přehled změn a dodatků'!$K$9:$K$304,'Přehled změn a dodatků'!$C$9:$C$304,VLOOKUP(D35,$D35:D$61,1))-SUMIFS('Přehled změn a dodatků'!$J$9:$J$304,'Přehled změn a dodatků'!$C$9:$C$304,VLOOKUP(D35,$D35:D$61,1)))&lt;=0,0,SUMIFS('Přehled změn a dodatků'!$K$9:$K$304,'Přehled změn a dodatků'!$C$9:$C$304,VLOOKUP(D35,$D35:D$61,1))-SUMIFS('Přehled změn a dodatků'!$J$9:$J$304,'Přehled změn a dodatků'!$C$9:$C$304,VLOOKUP(D35,$D35:D$61,1)))</f>
        <v>0</v>
      </c>
      <c r="O35" s="176">
        <f>IF((SUMIFS('Přehled změn a dodatků'!$M$9:$M$304,'Přehled změn a dodatků'!$C$9:$C$304,VLOOKUP(D35,$D35:D$61,1))-SUMIFS('Přehled změn a dodatků'!$L$9:$L$304,'Přehled změn a dodatků'!$C$9:$C$304,VLOOKUP(D35,$D35:D$61,1)))&lt;=0,0,SUMIFS('Přehled změn a dodatků'!$M$9:$M$304,'Přehled změn a dodatků'!$C$9:$C$304,VLOOKUP(D35,$D35:D$61,1))-SUMIFS('Přehled změn a dodatků'!$L$9:$L$304,'Přehled změn a dodatků'!$C$9:$C$304,VLOOKUP(D35,$D35:D$61,1)))</f>
        <v>0</v>
      </c>
      <c r="P35" s="162"/>
    </row>
    <row r="36" spans="1:16" ht="13.5" x14ac:dyDescent="0.25">
      <c r="A36" s="17" t="s">
        <v>9</v>
      </c>
      <c r="B36" s="17">
        <v>5</v>
      </c>
      <c r="C36" s="174">
        <f>C35+SUMIFS('Přehled změn a dodatků'!$D$9:$D$304,'Přehled změn a dodatků'!$C$9:$C$304,B36)</f>
        <v>0</v>
      </c>
      <c r="D36" s="175" t="str">
        <f t="shared" si="0"/>
        <v>je VZMR</v>
      </c>
      <c r="E36" s="176">
        <f>SUMIFS('Přehled změn a dodatků'!$P$9:$P$304,'Přehled změn a dodatků'!$C$9:$C$304,VLOOKUP(D36,D36:$D$61,1))</f>
        <v>0</v>
      </c>
      <c r="F36" s="176">
        <f>SUMIFS('Přehled změn a dodatků'!$Q$9:$Q$304,'Přehled změn a dodatků'!$C$9:$C$304,VLOOKUP(D36,D36:$D$61,1))</f>
        <v>0</v>
      </c>
      <c r="G36" s="176">
        <f>SUMIFS('Přehled změn a dodatků'!$R$9:$R$304,'Přehled změn a dodatků'!$C$9:$C$304,VLOOKUP(D36,D36:$D$61,1))</f>
        <v>0</v>
      </c>
      <c r="H36" s="17">
        <v>5</v>
      </c>
      <c r="I36" s="174">
        <f t="shared" si="1"/>
        <v>0</v>
      </c>
      <c r="J36" s="20"/>
      <c r="K36" s="20"/>
      <c r="L36" s="174"/>
      <c r="M36" s="175"/>
      <c r="N36" s="176">
        <f>IF((SUMIFS('Přehled změn a dodatků'!$K$9:$K$304,'Přehled změn a dodatků'!$C$9:$C$304,VLOOKUP(D36,$D36:D$61,1))-SUMIFS('Přehled změn a dodatků'!$J$9:$J$304,'Přehled změn a dodatků'!$C$9:$C$304,VLOOKUP(D36,$D36:D$61,1)))&lt;=0,0,SUMIFS('Přehled změn a dodatků'!$K$9:$K$304,'Přehled změn a dodatků'!$C$9:$C$304,VLOOKUP(D36,$D36:D$61,1))-SUMIFS('Přehled změn a dodatků'!$J$9:$J$304,'Přehled změn a dodatků'!$C$9:$C$304,VLOOKUP(D36,$D36:D$61,1)))</f>
        <v>0</v>
      </c>
      <c r="O36" s="176">
        <f>IF((SUMIFS('Přehled změn a dodatků'!$M$9:$M$304,'Přehled změn a dodatků'!$C$9:$C$304,VLOOKUP(D36,$D36:D$61,1))-SUMIFS('Přehled změn a dodatků'!$L$9:$L$304,'Přehled změn a dodatků'!$C$9:$C$304,VLOOKUP(D36,$D36:D$61,1)))&lt;=0,0,SUMIFS('Přehled změn a dodatků'!$M$9:$M$304,'Přehled změn a dodatků'!$C$9:$C$304,VLOOKUP(D36,$D36:D$61,1))-SUMIFS('Přehled změn a dodatků'!$L$9:$L$304,'Přehled změn a dodatků'!$C$9:$C$304,VLOOKUP(D36,$D36:D$61,1)))</f>
        <v>0</v>
      </c>
      <c r="P36" s="162"/>
    </row>
    <row r="37" spans="1:16" ht="13.5" x14ac:dyDescent="0.25">
      <c r="A37" s="17" t="s">
        <v>9</v>
      </c>
      <c r="B37" s="17">
        <v>6</v>
      </c>
      <c r="C37" s="174">
        <f>C36+SUMIFS('Přehled změn a dodatků'!$D$9:$D$304,'Přehled změn a dodatků'!$C$9:$C$304,B37)</f>
        <v>0</v>
      </c>
      <c r="D37" s="175" t="str">
        <f t="shared" si="0"/>
        <v>je VZMR</v>
      </c>
      <c r="E37" s="176">
        <f>SUMIFS('Přehled změn a dodatků'!$P$9:$P$304,'Přehled změn a dodatků'!$C$9:$C$304,VLOOKUP(D37,D37:$D$61,1))</f>
        <v>0</v>
      </c>
      <c r="F37" s="176">
        <f>SUMIFS('Přehled změn a dodatků'!$Q$9:$Q$304,'Přehled změn a dodatků'!$C$9:$C$304,VLOOKUP(D37,D37:$D$61,1))</f>
        <v>0</v>
      </c>
      <c r="G37" s="176">
        <f>SUMIFS('Přehled změn a dodatků'!$R$9:$R$304,'Přehled změn a dodatků'!$C$9:$C$304,VLOOKUP(D37,D37:$D$61,1))</f>
        <v>0</v>
      </c>
      <c r="H37" s="17">
        <v>6</v>
      </c>
      <c r="I37" s="174">
        <f t="shared" si="1"/>
        <v>0</v>
      </c>
      <c r="J37" s="20"/>
      <c r="K37" s="20"/>
      <c r="L37" s="174"/>
      <c r="M37" s="175"/>
      <c r="N37" s="176">
        <f>IF((SUMIFS('Přehled změn a dodatků'!$K$9:$K$304,'Přehled změn a dodatků'!$C$9:$C$304,VLOOKUP(D37,$D37:D$61,1))-SUMIFS('Přehled změn a dodatků'!$J$9:$J$304,'Přehled změn a dodatků'!$C$9:$C$304,VLOOKUP(D37,$D37:D$61,1)))&lt;=0,0,SUMIFS('Přehled změn a dodatků'!$K$9:$K$304,'Přehled změn a dodatků'!$C$9:$C$304,VLOOKUP(D37,$D37:D$61,1))-SUMIFS('Přehled změn a dodatků'!$J$9:$J$304,'Přehled změn a dodatků'!$C$9:$C$304,VLOOKUP(D37,$D37:D$61,1)))</f>
        <v>0</v>
      </c>
      <c r="O37" s="176">
        <f>IF((SUMIFS('Přehled změn a dodatků'!$M$9:$M$304,'Přehled změn a dodatků'!$C$9:$C$304,VLOOKUP(D37,$D37:D$61,1))-SUMIFS('Přehled změn a dodatků'!$L$9:$L$304,'Přehled změn a dodatků'!$C$9:$C$304,VLOOKUP(D37,$D37:D$61,1)))&lt;=0,0,SUMIFS('Přehled změn a dodatků'!$M$9:$M$304,'Přehled změn a dodatků'!$C$9:$C$304,VLOOKUP(D37,$D37:D$61,1))-SUMIFS('Přehled změn a dodatků'!$L$9:$L$304,'Přehled změn a dodatků'!$C$9:$C$304,VLOOKUP(D37,$D37:D$61,1)))</f>
        <v>0</v>
      </c>
      <c r="P37" s="162"/>
    </row>
    <row r="38" spans="1:16" ht="13.5" x14ac:dyDescent="0.25">
      <c r="A38" s="17" t="s">
        <v>9</v>
      </c>
      <c r="B38" s="17">
        <v>7</v>
      </c>
      <c r="C38" s="174">
        <f>C37+SUMIFS('Přehled změn a dodatků'!$D$9:$D$304,'Přehled změn a dodatků'!$C$9:$C$304,B38)</f>
        <v>0</v>
      </c>
      <c r="D38" s="175" t="str">
        <f t="shared" si="0"/>
        <v>je VZMR</v>
      </c>
      <c r="E38" s="176">
        <f>SUMIFS('Přehled změn a dodatků'!$P$9:$P$304,'Přehled změn a dodatků'!$C$9:$C$304,VLOOKUP(D38,D38:$D$61,1))</f>
        <v>0</v>
      </c>
      <c r="F38" s="176">
        <f>SUMIFS('Přehled změn a dodatků'!$Q$9:$Q$304,'Přehled změn a dodatků'!$C$9:$C$304,VLOOKUP(D38,D38:$D$61,1))</f>
        <v>0</v>
      </c>
      <c r="G38" s="176">
        <f>SUMIFS('Přehled změn a dodatků'!$R$9:$R$304,'Přehled změn a dodatků'!$C$9:$C$304,VLOOKUP(D38,D38:$D$61,1))</f>
        <v>0</v>
      </c>
      <c r="H38" s="17">
        <v>7</v>
      </c>
      <c r="I38" s="174">
        <f t="shared" si="1"/>
        <v>0</v>
      </c>
      <c r="J38" s="20"/>
      <c r="K38" s="20"/>
      <c r="L38" s="174"/>
      <c r="M38" s="175"/>
      <c r="N38" s="176">
        <f>IF((SUMIFS('Přehled změn a dodatků'!$K$9:$K$304,'Přehled změn a dodatků'!$C$9:$C$304,VLOOKUP(D38,$D38:D$61,1))-SUMIFS('Přehled změn a dodatků'!$J$9:$J$304,'Přehled změn a dodatků'!$C$9:$C$304,VLOOKUP(D38,$D38:D$61,1)))&lt;=0,0,SUMIFS('Přehled změn a dodatků'!$K$9:$K$304,'Přehled změn a dodatků'!$C$9:$C$304,VLOOKUP(D38,$D38:D$61,1))-SUMIFS('Přehled změn a dodatků'!$J$9:$J$304,'Přehled změn a dodatků'!$C$9:$C$304,VLOOKUP(D38,$D38:D$61,1)))</f>
        <v>0</v>
      </c>
      <c r="O38" s="176">
        <f>IF((SUMIFS('Přehled změn a dodatků'!$M$9:$M$304,'Přehled změn a dodatků'!$C$9:$C$304,VLOOKUP(D38,$D38:D$61,1))-SUMIFS('Přehled změn a dodatků'!$L$9:$L$304,'Přehled změn a dodatků'!$C$9:$C$304,VLOOKUP(D38,$D38:D$61,1)))&lt;=0,0,SUMIFS('Přehled změn a dodatků'!$M$9:$M$304,'Přehled změn a dodatků'!$C$9:$C$304,VLOOKUP(D38,$D38:D$61,1))-SUMIFS('Přehled změn a dodatků'!$L$9:$L$304,'Přehled změn a dodatků'!$C$9:$C$304,VLOOKUP(D38,$D38:D$61,1)))</f>
        <v>0</v>
      </c>
      <c r="P38" s="162"/>
    </row>
    <row r="39" spans="1:16" ht="13.5" x14ac:dyDescent="0.25">
      <c r="A39" s="17" t="s">
        <v>9</v>
      </c>
      <c r="B39" s="17">
        <v>8</v>
      </c>
      <c r="C39" s="174">
        <f>C38+SUMIFS('Přehled změn a dodatků'!$D$9:$D$304,'Přehled změn a dodatků'!$C$9:$C$304,B39)</f>
        <v>0</v>
      </c>
      <c r="D39" s="175" t="str">
        <f t="shared" si="0"/>
        <v>je VZMR</v>
      </c>
      <c r="E39" s="176">
        <f>SUMIFS('Přehled změn a dodatků'!$P$9:$P$304,'Přehled změn a dodatků'!$C$9:$C$304,VLOOKUP(D39,D39:$D$61,1))</f>
        <v>0</v>
      </c>
      <c r="F39" s="176">
        <f>SUMIFS('Přehled změn a dodatků'!$Q$9:$Q$304,'Přehled změn a dodatků'!$C$9:$C$304,VLOOKUP(D39,D39:$D$61,1))</f>
        <v>0</v>
      </c>
      <c r="G39" s="176">
        <f>SUMIFS('Přehled změn a dodatků'!$R$9:$R$304,'Přehled změn a dodatků'!$C$9:$C$304,VLOOKUP(D39,D39:$D$61,1))</f>
        <v>0</v>
      </c>
      <c r="H39" s="17">
        <v>8</v>
      </c>
      <c r="I39" s="174">
        <f t="shared" si="1"/>
        <v>0</v>
      </c>
      <c r="J39" s="20"/>
      <c r="K39" s="20"/>
      <c r="L39" s="174"/>
      <c r="M39" s="175"/>
      <c r="N39" s="176">
        <f>IF((SUMIFS('Přehled změn a dodatků'!$K$9:$K$304,'Přehled změn a dodatků'!$C$9:$C$304,VLOOKUP(D39,$D39:D$61,1))-SUMIFS('Přehled změn a dodatků'!$J$9:$J$304,'Přehled změn a dodatků'!$C$9:$C$304,VLOOKUP(D39,$D39:D$61,1)))&lt;=0,0,SUMIFS('Přehled změn a dodatků'!$K$9:$K$304,'Přehled změn a dodatků'!$C$9:$C$304,VLOOKUP(D39,$D39:D$61,1))-SUMIFS('Přehled změn a dodatků'!$J$9:$J$304,'Přehled změn a dodatků'!$C$9:$C$304,VLOOKUP(D39,$D39:D$61,1)))</f>
        <v>0</v>
      </c>
      <c r="O39" s="176">
        <f>IF((SUMIFS('Přehled změn a dodatků'!$M$9:$M$304,'Přehled změn a dodatků'!$C$9:$C$304,VLOOKUP(D39,$D39:D$61,1))-SUMIFS('Přehled změn a dodatků'!$L$9:$L$304,'Přehled změn a dodatků'!$C$9:$C$304,VLOOKUP(D39,$D39:D$61,1)))&lt;=0,0,SUMIFS('Přehled změn a dodatků'!$M$9:$M$304,'Přehled změn a dodatků'!$C$9:$C$304,VLOOKUP(D39,$D39:D$61,1))-SUMIFS('Přehled změn a dodatků'!$L$9:$L$304,'Přehled změn a dodatků'!$C$9:$C$304,VLOOKUP(D39,$D39:D$61,1)))</f>
        <v>0</v>
      </c>
      <c r="P39" s="162"/>
    </row>
    <row r="40" spans="1:16" ht="13.5" x14ac:dyDescent="0.25">
      <c r="A40" s="17" t="s">
        <v>9</v>
      </c>
      <c r="B40" s="17">
        <v>9</v>
      </c>
      <c r="C40" s="174">
        <f>C39+SUMIFS('Přehled změn a dodatků'!$D$9:$D$304,'Přehled změn a dodatků'!$C$9:$C$304,B40)</f>
        <v>0</v>
      </c>
      <c r="D40" s="175" t="str">
        <f t="shared" si="0"/>
        <v>je VZMR</v>
      </c>
      <c r="E40" s="176">
        <f>SUMIFS('Přehled změn a dodatků'!$P$9:$P$304,'Přehled změn a dodatků'!$C$9:$C$304,VLOOKUP(D40,D40:$D$61,1))</f>
        <v>0</v>
      </c>
      <c r="F40" s="176">
        <f>SUMIFS('Přehled změn a dodatků'!$Q$9:$Q$304,'Přehled změn a dodatků'!$C$9:$C$304,VLOOKUP(D40,D40:$D$61,1))</f>
        <v>0</v>
      </c>
      <c r="G40" s="176">
        <f>SUMIFS('Přehled změn a dodatků'!$R$9:$R$304,'Přehled změn a dodatků'!$C$9:$C$304,VLOOKUP(D40,D40:$D$61,1))</f>
        <v>0</v>
      </c>
      <c r="H40" s="17">
        <v>9</v>
      </c>
      <c r="I40" s="174">
        <f t="shared" si="1"/>
        <v>0</v>
      </c>
      <c r="J40" s="20"/>
      <c r="K40" s="20"/>
      <c r="L40" s="174"/>
      <c r="M40" s="175"/>
      <c r="N40" s="176">
        <f>IF((SUMIFS('Přehled změn a dodatků'!$K$9:$K$304,'Přehled změn a dodatků'!$C$9:$C$304,VLOOKUP(D40,$D40:D$61,1))-SUMIFS('Přehled změn a dodatků'!$J$9:$J$304,'Přehled změn a dodatků'!$C$9:$C$304,VLOOKUP(D40,$D40:D$61,1)))&lt;=0,0,SUMIFS('Přehled změn a dodatků'!$K$9:$K$304,'Přehled změn a dodatků'!$C$9:$C$304,VLOOKUP(D40,$D40:D$61,1))-SUMIFS('Přehled změn a dodatků'!$J$9:$J$304,'Přehled změn a dodatků'!$C$9:$C$304,VLOOKUP(D40,$D40:D$61,1)))</f>
        <v>0</v>
      </c>
      <c r="O40" s="176">
        <f>IF((SUMIFS('Přehled změn a dodatků'!$M$9:$M$304,'Přehled změn a dodatků'!$C$9:$C$304,VLOOKUP(D40,$D40:D$61,1))-SUMIFS('Přehled změn a dodatků'!$L$9:$L$304,'Přehled změn a dodatků'!$C$9:$C$304,VLOOKUP(D40,$D40:D$61,1)))&lt;=0,0,SUMIFS('Přehled změn a dodatků'!$M$9:$M$304,'Přehled změn a dodatků'!$C$9:$C$304,VLOOKUP(D40,$D40:D$61,1))-SUMIFS('Přehled změn a dodatků'!$L$9:$L$304,'Přehled změn a dodatků'!$C$9:$C$304,VLOOKUP(D40,$D40:D$61,1)))</f>
        <v>0</v>
      </c>
      <c r="P40" s="162"/>
    </row>
    <row r="41" spans="1:16" ht="13.5" x14ac:dyDescent="0.25">
      <c r="A41" s="17" t="s">
        <v>9</v>
      </c>
      <c r="B41" s="17">
        <v>10</v>
      </c>
      <c r="C41" s="174">
        <f>C40+SUMIFS('Přehled změn a dodatků'!$D$9:$D$304,'Přehled změn a dodatků'!$C$9:$C$304,B41)</f>
        <v>0</v>
      </c>
      <c r="D41" s="175" t="str">
        <f t="shared" si="0"/>
        <v>je VZMR</v>
      </c>
      <c r="E41" s="176">
        <f>SUMIFS('Přehled změn a dodatků'!$P$9:$P$304,'Přehled změn a dodatků'!$C$9:$C$304,VLOOKUP(D41,D41:$D$61,1))</f>
        <v>0</v>
      </c>
      <c r="F41" s="176">
        <f>SUMIFS('Přehled změn a dodatků'!$Q$9:$Q$304,'Přehled změn a dodatků'!$C$9:$C$304,VLOOKUP(D41,D41:$D$61,1))</f>
        <v>0</v>
      </c>
      <c r="G41" s="176">
        <f>SUMIFS('Přehled změn a dodatků'!$R$9:$R$304,'Přehled změn a dodatků'!$C$9:$C$304,VLOOKUP(D41,D41:$D$61,1))</f>
        <v>0</v>
      </c>
      <c r="H41" s="17">
        <v>10</v>
      </c>
      <c r="I41" s="174">
        <f t="shared" si="1"/>
        <v>0</v>
      </c>
      <c r="J41" s="20"/>
      <c r="K41" s="20"/>
      <c r="L41" s="174"/>
      <c r="M41" s="175"/>
      <c r="N41" s="176">
        <f>IF((SUMIFS('Přehled změn a dodatků'!$K$9:$K$304,'Přehled změn a dodatků'!$C$9:$C$304,VLOOKUP(D41,$D41:D$61,1))-SUMIFS('Přehled změn a dodatků'!$J$9:$J$304,'Přehled změn a dodatků'!$C$9:$C$304,VLOOKUP(D41,$D41:D$61,1)))&lt;=0,0,SUMIFS('Přehled změn a dodatků'!$K$9:$K$304,'Přehled změn a dodatků'!$C$9:$C$304,VLOOKUP(D41,$D41:D$61,1))-SUMIFS('Přehled změn a dodatků'!$J$9:$J$304,'Přehled změn a dodatků'!$C$9:$C$304,VLOOKUP(D41,$D41:D$61,1)))</f>
        <v>0</v>
      </c>
      <c r="O41" s="176">
        <f>IF((SUMIFS('Přehled změn a dodatků'!$M$9:$M$304,'Přehled změn a dodatků'!$C$9:$C$304,VLOOKUP(D41,$D41:D$61,1))-SUMIFS('Přehled změn a dodatků'!$L$9:$L$304,'Přehled změn a dodatků'!$C$9:$C$304,VLOOKUP(D41,$D41:D$61,1)))&lt;=0,0,SUMIFS('Přehled změn a dodatků'!$M$9:$M$304,'Přehled změn a dodatků'!$C$9:$C$304,VLOOKUP(D41,$D41:D$61,1))-SUMIFS('Přehled změn a dodatků'!$L$9:$L$304,'Přehled změn a dodatků'!$C$9:$C$304,VLOOKUP(D41,$D41:D$61,1)))</f>
        <v>0</v>
      </c>
      <c r="P41" s="162"/>
    </row>
    <row r="42" spans="1:16" ht="13.5" x14ac:dyDescent="0.25">
      <c r="A42" s="17" t="s">
        <v>9</v>
      </c>
      <c r="B42" s="17">
        <v>11</v>
      </c>
      <c r="C42" s="174">
        <f>C41+SUMIFS('Přehled změn a dodatků'!$D$9:$D$304,'Přehled změn a dodatků'!$C$9:$C$304,B42)</f>
        <v>0</v>
      </c>
      <c r="D42" s="175" t="str">
        <f t="shared" si="0"/>
        <v>je VZMR</v>
      </c>
      <c r="E42" s="176">
        <f>SUMIFS('Přehled změn a dodatků'!$P$9:$P$304,'Přehled změn a dodatků'!$C$9:$C$304,VLOOKUP(D42,D42:$D$61,1))</f>
        <v>0</v>
      </c>
      <c r="F42" s="176">
        <f>SUMIFS('Přehled změn a dodatků'!$Q$9:$Q$304,'Přehled změn a dodatků'!$C$9:$C$304,VLOOKUP(D42,D42:$D$61,1))</f>
        <v>0</v>
      </c>
      <c r="G42" s="176">
        <f>SUMIFS('Přehled změn a dodatků'!$R$9:$R$304,'Přehled změn a dodatků'!$C$9:$C$304,VLOOKUP(D42,D42:$D$61,1))</f>
        <v>0</v>
      </c>
      <c r="H42" s="17">
        <v>11</v>
      </c>
      <c r="I42" s="174">
        <f t="shared" si="1"/>
        <v>0</v>
      </c>
      <c r="J42" s="20"/>
      <c r="K42" s="20"/>
      <c r="L42" s="174"/>
      <c r="M42" s="175"/>
      <c r="N42" s="176">
        <f>IF((SUMIFS('Přehled změn a dodatků'!$K$9:$K$304,'Přehled změn a dodatků'!$C$9:$C$304,VLOOKUP(D42,$D42:D$61,1))-SUMIFS('Přehled změn a dodatků'!$J$9:$J$304,'Přehled změn a dodatků'!$C$9:$C$304,VLOOKUP(D42,$D42:D$61,1)))&lt;=0,0,SUMIFS('Přehled změn a dodatků'!$K$9:$K$304,'Přehled změn a dodatků'!$C$9:$C$304,VLOOKUP(D42,$D42:D$61,1))-SUMIFS('Přehled změn a dodatků'!$J$9:$J$304,'Přehled změn a dodatků'!$C$9:$C$304,VLOOKUP(D42,$D42:D$61,1)))</f>
        <v>0</v>
      </c>
      <c r="O42" s="176">
        <f>IF((SUMIFS('Přehled změn a dodatků'!$M$9:$M$304,'Přehled změn a dodatků'!$C$9:$C$304,VLOOKUP(D42,$D42:D$61,1))-SUMIFS('Přehled změn a dodatků'!$L$9:$L$304,'Přehled změn a dodatků'!$C$9:$C$304,VLOOKUP(D42,$D42:D$61,1)))&lt;=0,0,SUMIFS('Přehled změn a dodatků'!$M$9:$M$304,'Přehled změn a dodatků'!$C$9:$C$304,VLOOKUP(D42,$D42:D$61,1))-SUMIFS('Přehled změn a dodatků'!$L$9:$L$304,'Přehled změn a dodatků'!$C$9:$C$304,VLOOKUP(D42,$D42:D$61,1)))</f>
        <v>0</v>
      </c>
      <c r="P42" s="162"/>
    </row>
    <row r="43" spans="1:16" ht="13.5" x14ac:dyDescent="0.25">
      <c r="A43" s="17" t="s">
        <v>9</v>
      </c>
      <c r="B43" s="17">
        <v>12</v>
      </c>
      <c r="C43" s="174">
        <f>C42+SUMIFS('Přehled změn a dodatků'!$D$9:$D$304,'Přehled změn a dodatků'!$C$9:$C$304,B43)</f>
        <v>0</v>
      </c>
      <c r="D43" s="175" t="str">
        <f t="shared" si="0"/>
        <v>je VZMR</v>
      </c>
      <c r="E43" s="176">
        <f>SUMIFS('Přehled změn a dodatků'!$P$9:$P$304,'Přehled změn a dodatků'!$C$9:$C$304,VLOOKUP(D43,D43:$D$61,1))</f>
        <v>0</v>
      </c>
      <c r="F43" s="176">
        <f>SUMIFS('Přehled změn a dodatků'!$Q$9:$Q$304,'Přehled změn a dodatků'!$C$9:$C$304,VLOOKUP(D43,D43:$D$61,1))</f>
        <v>0</v>
      </c>
      <c r="G43" s="176">
        <f>SUMIFS('Přehled změn a dodatků'!$R$9:$R$304,'Přehled změn a dodatků'!$C$9:$C$304,VLOOKUP(D43,D43:$D$61,1))</f>
        <v>0</v>
      </c>
      <c r="H43" s="17">
        <v>12</v>
      </c>
      <c r="I43" s="174">
        <f t="shared" si="1"/>
        <v>0</v>
      </c>
      <c r="J43" s="20"/>
      <c r="K43" s="20"/>
      <c r="L43" s="174"/>
      <c r="M43" s="175"/>
      <c r="N43" s="176">
        <f>IF((SUMIFS('Přehled změn a dodatků'!$K$9:$K$304,'Přehled změn a dodatků'!$C$9:$C$304,VLOOKUP(D43,$D43:D$61,1))-SUMIFS('Přehled změn a dodatků'!$J$9:$J$304,'Přehled změn a dodatků'!$C$9:$C$304,VLOOKUP(D43,$D43:D$61,1)))&lt;=0,0,SUMIFS('Přehled změn a dodatků'!$K$9:$K$304,'Přehled změn a dodatků'!$C$9:$C$304,VLOOKUP(D43,$D43:D$61,1))-SUMIFS('Přehled změn a dodatků'!$J$9:$J$304,'Přehled změn a dodatků'!$C$9:$C$304,VLOOKUP(D43,$D43:D$61,1)))</f>
        <v>0</v>
      </c>
      <c r="O43" s="176">
        <f>IF((SUMIFS('Přehled změn a dodatků'!$M$9:$M$304,'Přehled změn a dodatků'!$C$9:$C$304,VLOOKUP(D43,$D43:D$61,1))-SUMIFS('Přehled změn a dodatků'!$L$9:$L$304,'Přehled změn a dodatků'!$C$9:$C$304,VLOOKUP(D43,$D43:D$61,1)))&lt;=0,0,SUMIFS('Přehled změn a dodatků'!$M$9:$M$304,'Přehled změn a dodatků'!$C$9:$C$304,VLOOKUP(D43,$D43:D$61,1))-SUMIFS('Přehled změn a dodatků'!$L$9:$L$304,'Přehled změn a dodatků'!$C$9:$C$304,VLOOKUP(D43,$D43:D$61,1)))</f>
        <v>0</v>
      </c>
      <c r="P43" s="162"/>
    </row>
    <row r="44" spans="1:16" ht="13.5" x14ac:dyDescent="0.25">
      <c r="A44" s="17" t="s">
        <v>9</v>
      </c>
      <c r="B44" s="17">
        <v>13</v>
      </c>
      <c r="C44" s="174">
        <f>C43+SUMIFS('Přehled změn a dodatků'!$D$9:$D$304,'Přehled změn a dodatků'!$C$9:$C$304,B44)</f>
        <v>0</v>
      </c>
      <c r="D44" s="175" t="str">
        <f t="shared" si="0"/>
        <v>je VZMR</v>
      </c>
      <c r="E44" s="176">
        <f>SUMIFS('Přehled změn a dodatků'!$P$9:$P$304,'Přehled změn a dodatků'!$C$9:$C$304,VLOOKUP(D44,D44:$D$61,1))</f>
        <v>0</v>
      </c>
      <c r="F44" s="176">
        <f>SUMIFS('Přehled změn a dodatků'!$Q$9:$Q$304,'Přehled změn a dodatků'!$C$9:$C$304,VLOOKUP(D44,D44:$D$61,1))</f>
        <v>0</v>
      </c>
      <c r="G44" s="176">
        <f>SUMIFS('Přehled změn a dodatků'!$R$9:$R$304,'Přehled změn a dodatků'!$C$9:$C$304,VLOOKUP(D44,D44:$D$61,1))</f>
        <v>0</v>
      </c>
      <c r="H44" s="17">
        <v>13</v>
      </c>
      <c r="I44" s="174">
        <f t="shared" si="1"/>
        <v>0</v>
      </c>
      <c r="J44" s="20"/>
      <c r="K44" s="20"/>
      <c r="L44" s="174"/>
      <c r="M44" s="175"/>
      <c r="N44" s="176">
        <f>IF((SUMIFS('Přehled změn a dodatků'!$K$9:$K$304,'Přehled změn a dodatků'!$C$9:$C$304,VLOOKUP(D44,$D44:D$61,1))-SUMIFS('Přehled změn a dodatků'!$J$9:$J$304,'Přehled změn a dodatků'!$C$9:$C$304,VLOOKUP(D44,$D44:D$61,1)))&lt;=0,0,SUMIFS('Přehled změn a dodatků'!$K$9:$K$304,'Přehled změn a dodatků'!$C$9:$C$304,VLOOKUP(D44,$D44:D$61,1))-SUMIFS('Přehled změn a dodatků'!$J$9:$J$304,'Přehled změn a dodatků'!$C$9:$C$304,VLOOKUP(D44,$D44:D$61,1)))</f>
        <v>0</v>
      </c>
      <c r="O44" s="176">
        <f>IF((SUMIFS('Přehled změn a dodatků'!$M$9:$M$304,'Přehled změn a dodatků'!$C$9:$C$304,VLOOKUP(D44,$D44:D$61,1))-SUMIFS('Přehled změn a dodatků'!$L$9:$L$304,'Přehled změn a dodatků'!$C$9:$C$304,VLOOKUP(D44,$D44:D$61,1)))&lt;=0,0,SUMIFS('Přehled změn a dodatků'!$M$9:$M$304,'Přehled změn a dodatků'!$C$9:$C$304,VLOOKUP(D44,$D44:D$61,1))-SUMIFS('Přehled změn a dodatků'!$L$9:$L$304,'Přehled změn a dodatků'!$C$9:$C$304,VLOOKUP(D44,$D44:D$61,1)))</f>
        <v>0</v>
      </c>
      <c r="P44" s="162"/>
    </row>
    <row r="45" spans="1:16" ht="13.5" x14ac:dyDescent="0.25">
      <c r="A45" s="17" t="s">
        <v>9</v>
      </c>
      <c r="B45" s="17">
        <v>14</v>
      </c>
      <c r="C45" s="174">
        <f>C44+SUMIFS('Přehled změn a dodatků'!$D$9:$D$304,'Přehled změn a dodatků'!$C$9:$C$304,B45)</f>
        <v>0</v>
      </c>
      <c r="D45" s="175" t="str">
        <f t="shared" si="0"/>
        <v>je VZMR</v>
      </c>
      <c r="E45" s="176">
        <f>SUMIFS('Přehled změn a dodatků'!$P$9:$P$304,'Přehled změn a dodatků'!$C$9:$C$304,VLOOKUP(D45,D45:$D$61,1))</f>
        <v>0</v>
      </c>
      <c r="F45" s="176">
        <f>SUMIFS('Přehled změn a dodatků'!$Q$9:$Q$304,'Přehled změn a dodatků'!$C$9:$C$304,VLOOKUP(D45,D45:$D$61,1))</f>
        <v>0</v>
      </c>
      <c r="G45" s="176">
        <f>SUMIFS('Přehled změn a dodatků'!$R$9:$R$304,'Přehled změn a dodatků'!$C$9:$C$304,VLOOKUP(D45,D45:$D$61,1))</f>
        <v>0</v>
      </c>
      <c r="H45" s="17">
        <v>14</v>
      </c>
      <c r="I45" s="174">
        <f t="shared" si="1"/>
        <v>0</v>
      </c>
      <c r="J45" s="20"/>
      <c r="K45" s="20"/>
      <c r="L45" s="174"/>
      <c r="M45" s="175"/>
      <c r="N45" s="176">
        <f>IF((SUMIFS('Přehled změn a dodatků'!$K$9:$K$304,'Přehled změn a dodatků'!$C$9:$C$304,VLOOKUP(D45,$D45:D$61,1))-SUMIFS('Přehled změn a dodatků'!$J$9:$J$304,'Přehled změn a dodatků'!$C$9:$C$304,VLOOKUP(D45,$D45:D$61,1)))&lt;=0,0,SUMIFS('Přehled změn a dodatků'!$K$9:$K$304,'Přehled změn a dodatků'!$C$9:$C$304,VLOOKUP(D45,$D45:D$61,1))-SUMIFS('Přehled změn a dodatků'!$J$9:$J$304,'Přehled změn a dodatků'!$C$9:$C$304,VLOOKUP(D45,$D45:D$61,1)))</f>
        <v>0</v>
      </c>
      <c r="O45" s="176">
        <f>IF((SUMIFS('Přehled změn a dodatků'!$M$9:$M$304,'Přehled změn a dodatků'!$C$9:$C$304,VLOOKUP(D45,$D45:D$61,1))-SUMIFS('Přehled změn a dodatků'!$L$9:$L$304,'Přehled změn a dodatků'!$C$9:$C$304,VLOOKUP(D45,$D45:D$61,1)))&lt;=0,0,SUMIFS('Přehled změn a dodatků'!$M$9:$M$304,'Přehled změn a dodatků'!$C$9:$C$304,VLOOKUP(D45,$D45:D$61,1))-SUMIFS('Přehled změn a dodatků'!$L$9:$L$304,'Přehled změn a dodatků'!$C$9:$C$304,VLOOKUP(D45,$D45:D$61,1)))</f>
        <v>0</v>
      </c>
      <c r="P45" s="162"/>
    </row>
    <row r="46" spans="1:16" ht="13.5" x14ac:dyDescent="0.25">
      <c r="A46" s="17" t="s">
        <v>9</v>
      </c>
      <c r="B46" s="17">
        <v>15</v>
      </c>
      <c r="C46" s="174">
        <f>C45+SUMIFS('Přehled změn a dodatků'!$D$9:$D$304,'Přehled změn a dodatků'!$C$9:$C$304,B46)</f>
        <v>0</v>
      </c>
      <c r="D46" s="175" t="str">
        <f t="shared" si="0"/>
        <v>je VZMR</v>
      </c>
      <c r="E46" s="176">
        <f>SUMIFS('Přehled změn a dodatků'!$P$9:$P$304,'Přehled změn a dodatků'!$C$9:$C$304,VLOOKUP(D46,D46:$D$61,1))</f>
        <v>0</v>
      </c>
      <c r="F46" s="176">
        <f>SUMIFS('Přehled změn a dodatků'!$Q$9:$Q$304,'Přehled změn a dodatků'!$C$9:$C$304,VLOOKUP(D46,D46:$D$61,1))</f>
        <v>0</v>
      </c>
      <c r="G46" s="176">
        <f>SUMIFS('Přehled změn a dodatků'!$R$9:$R$304,'Přehled změn a dodatků'!$C$9:$C$304,VLOOKUP(D46,D46:$D$61,1))</f>
        <v>0</v>
      </c>
      <c r="H46" s="17">
        <v>15</v>
      </c>
      <c r="I46" s="174">
        <f t="shared" si="1"/>
        <v>0</v>
      </c>
      <c r="J46" s="20"/>
      <c r="K46" s="20"/>
      <c r="L46" s="174"/>
      <c r="M46" s="175"/>
      <c r="N46" s="176">
        <f>IF((SUMIFS('Přehled změn a dodatků'!$K$9:$K$304,'Přehled změn a dodatků'!$C$9:$C$304,VLOOKUP(D46,$D46:D$61,1))-SUMIFS('Přehled změn a dodatků'!$J$9:$J$304,'Přehled změn a dodatků'!$C$9:$C$304,VLOOKUP(D46,$D46:D$61,1)))&lt;=0,0,SUMIFS('Přehled změn a dodatků'!$K$9:$K$304,'Přehled změn a dodatků'!$C$9:$C$304,VLOOKUP(D46,$D46:D$61,1))-SUMIFS('Přehled změn a dodatků'!$J$9:$J$304,'Přehled změn a dodatků'!$C$9:$C$304,VLOOKUP(D46,$D46:D$61,1)))</f>
        <v>0</v>
      </c>
      <c r="O46" s="176">
        <f>IF((SUMIFS('Přehled změn a dodatků'!$M$9:$M$304,'Přehled změn a dodatků'!$C$9:$C$304,VLOOKUP(D46,$D46:D$61,1))-SUMIFS('Přehled změn a dodatků'!$L$9:$L$304,'Přehled změn a dodatků'!$C$9:$C$304,VLOOKUP(D46,$D46:D$61,1)))&lt;=0,0,SUMIFS('Přehled změn a dodatků'!$M$9:$M$304,'Přehled změn a dodatků'!$C$9:$C$304,VLOOKUP(D46,$D46:D$61,1))-SUMIFS('Přehled změn a dodatků'!$L$9:$L$304,'Přehled změn a dodatků'!$C$9:$C$304,VLOOKUP(D46,$D46:D$61,1)))</f>
        <v>0</v>
      </c>
      <c r="P46" s="162"/>
    </row>
    <row r="47" spans="1:16" ht="13.5" x14ac:dyDescent="0.25">
      <c r="A47" s="17" t="s">
        <v>9</v>
      </c>
      <c r="B47" s="17">
        <v>16</v>
      </c>
      <c r="C47" s="174">
        <f>C46+SUMIFS('Přehled změn a dodatků'!$D$9:$D$304,'Přehled změn a dodatků'!$C$9:$C$304,B47)</f>
        <v>0</v>
      </c>
      <c r="D47" s="175" t="str">
        <f t="shared" si="0"/>
        <v>je VZMR</v>
      </c>
      <c r="E47" s="176">
        <f>SUMIFS('Přehled změn a dodatků'!$P$9:$P$304,'Přehled změn a dodatků'!$C$9:$C$304,VLOOKUP(D47,D47:$D$61,1))</f>
        <v>0</v>
      </c>
      <c r="F47" s="176">
        <f>SUMIFS('Přehled změn a dodatků'!$Q$9:$Q$304,'Přehled změn a dodatků'!$C$9:$C$304,VLOOKUP(D47,D47:$D$61,1))</f>
        <v>0</v>
      </c>
      <c r="G47" s="176">
        <f>SUMIFS('Přehled změn a dodatků'!$R$9:$R$304,'Přehled změn a dodatků'!$C$9:$C$304,VLOOKUP(D47,D47:$D$61,1))</f>
        <v>0</v>
      </c>
      <c r="H47" s="17">
        <v>16</v>
      </c>
      <c r="I47" s="174">
        <f t="shared" si="1"/>
        <v>0</v>
      </c>
      <c r="J47" s="20"/>
      <c r="K47" s="20"/>
      <c r="L47" s="174"/>
      <c r="M47" s="175"/>
      <c r="N47" s="176">
        <f>IF((SUMIFS('Přehled změn a dodatků'!$K$9:$K$304,'Přehled změn a dodatků'!$C$9:$C$304,VLOOKUP(D47,$D47:D$61,1))-SUMIFS('Přehled změn a dodatků'!$J$9:$J$304,'Přehled změn a dodatků'!$C$9:$C$304,VLOOKUP(D47,$D47:D$61,1)))&lt;=0,0,SUMIFS('Přehled změn a dodatků'!$K$9:$K$304,'Přehled změn a dodatků'!$C$9:$C$304,VLOOKUP(D47,$D47:D$61,1))-SUMIFS('Přehled změn a dodatků'!$J$9:$J$304,'Přehled změn a dodatků'!$C$9:$C$304,VLOOKUP(D47,$D47:D$61,1)))</f>
        <v>0</v>
      </c>
      <c r="O47" s="176">
        <f>IF((SUMIFS('Přehled změn a dodatků'!$M$9:$M$304,'Přehled změn a dodatků'!$C$9:$C$304,VLOOKUP(D47,$D47:D$61,1))-SUMIFS('Přehled změn a dodatků'!$L$9:$L$304,'Přehled změn a dodatků'!$C$9:$C$304,VLOOKUP(D47,$D47:D$61,1)))&lt;=0,0,SUMIFS('Přehled změn a dodatků'!$M$9:$M$304,'Přehled změn a dodatků'!$C$9:$C$304,VLOOKUP(D47,$D47:D$61,1))-SUMIFS('Přehled změn a dodatků'!$L$9:$L$304,'Přehled změn a dodatků'!$C$9:$C$304,VLOOKUP(D47,$D47:D$61,1)))</f>
        <v>0</v>
      </c>
      <c r="P47" s="162"/>
    </row>
    <row r="48" spans="1:16" ht="13.5" x14ac:dyDescent="0.25">
      <c r="A48" s="17" t="s">
        <v>9</v>
      </c>
      <c r="B48" s="17">
        <v>17</v>
      </c>
      <c r="C48" s="174">
        <f>C47+SUMIFS('Přehled změn a dodatků'!$D$9:$D$304,'Přehled změn a dodatků'!$C$9:$C$304,B48)</f>
        <v>0</v>
      </c>
      <c r="D48" s="175" t="str">
        <f t="shared" si="0"/>
        <v>je VZMR</v>
      </c>
      <c r="E48" s="176">
        <f>SUMIFS('Přehled změn a dodatků'!$P$9:$P$304,'Přehled změn a dodatků'!$C$9:$C$304,VLOOKUP(D48,D48:$D$61,1))</f>
        <v>0</v>
      </c>
      <c r="F48" s="176">
        <f>SUMIFS('Přehled změn a dodatků'!$Q$9:$Q$304,'Přehled změn a dodatků'!$C$9:$C$304,VLOOKUP(D48,D48:$D$61,1))</f>
        <v>0</v>
      </c>
      <c r="G48" s="176">
        <f>SUMIFS('Přehled změn a dodatků'!$R$9:$R$304,'Přehled změn a dodatků'!$C$9:$C$304,VLOOKUP(D48,D48:$D$61,1))</f>
        <v>0</v>
      </c>
      <c r="H48" s="17">
        <v>17</v>
      </c>
      <c r="I48" s="174">
        <f t="shared" si="1"/>
        <v>0</v>
      </c>
      <c r="J48" s="20"/>
      <c r="K48" s="20"/>
      <c r="L48" s="174"/>
      <c r="M48" s="175"/>
      <c r="N48" s="176">
        <f>IF((SUMIFS('Přehled změn a dodatků'!$K$9:$K$304,'Přehled změn a dodatků'!$C$9:$C$304,VLOOKUP(D48,$D48:D$61,1))-SUMIFS('Přehled změn a dodatků'!$J$9:$J$304,'Přehled změn a dodatků'!$C$9:$C$304,VLOOKUP(D48,$D48:D$61,1)))&lt;=0,0,SUMIFS('Přehled změn a dodatků'!$K$9:$K$304,'Přehled změn a dodatků'!$C$9:$C$304,VLOOKUP(D48,$D48:D$61,1))-SUMIFS('Přehled změn a dodatků'!$J$9:$J$304,'Přehled změn a dodatků'!$C$9:$C$304,VLOOKUP(D48,$D48:D$61,1)))</f>
        <v>0</v>
      </c>
      <c r="O48" s="176">
        <f>IF((SUMIFS('Přehled změn a dodatků'!$M$9:$M$304,'Přehled změn a dodatků'!$C$9:$C$304,VLOOKUP(D48,$D48:D$61,1))-SUMIFS('Přehled změn a dodatků'!$L$9:$L$304,'Přehled změn a dodatků'!$C$9:$C$304,VLOOKUP(D48,$D48:D$61,1)))&lt;=0,0,SUMIFS('Přehled změn a dodatků'!$M$9:$M$304,'Přehled změn a dodatků'!$C$9:$C$304,VLOOKUP(D48,$D48:D$61,1))-SUMIFS('Přehled změn a dodatků'!$L$9:$L$304,'Přehled změn a dodatků'!$C$9:$C$304,VLOOKUP(D48,$D48:D$61,1)))</f>
        <v>0</v>
      </c>
      <c r="P48" s="162"/>
    </row>
    <row r="49" spans="1:16" ht="13.5" x14ac:dyDescent="0.25">
      <c r="A49" s="17" t="s">
        <v>9</v>
      </c>
      <c r="B49" s="17">
        <v>18</v>
      </c>
      <c r="C49" s="174">
        <f>C48+SUMIFS('Přehled změn a dodatků'!$D$9:$D$304,'Přehled změn a dodatků'!$C$9:$C$304,B49)</f>
        <v>0</v>
      </c>
      <c r="D49" s="175" t="str">
        <f t="shared" si="0"/>
        <v>je VZMR</v>
      </c>
      <c r="E49" s="176">
        <f>SUMIFS('Přehled změn a dodatků'!$P$9:$P$304,'Přehled změn a dodatků'!$C$9:$C$304,VLOOKUP(D49,D49:$D$61,1))</f>
        <v>0</v>
      </c>
      <c r="F49" s="176">
        <f>SUMIFS('Přehled změn a dodatků'!$Q$9:$Q$304,'Přehled změn a dodatků'!$C$9:$C$304,VLOOKUP(D49,D49:$D$61,1))</f>
        <v>0</v>
      </c>
      <c r="G49" s="176">
        <f>SUMIFS('Přehled změn a dodatků'!$R$9:$R$304,'Přehled změn a dodatků'!$C$9:$C$304,VLOOKUP(D49,D49:$D$61,1))</f>
        <v>0</v>
      </c>
      <c r="H49" s="17">
        <v>18</v>
      </c>
      <c r="I49" s="174">
        <f t="shared" si="1"/>
        <v>0</v>
      </c>
      <c r="J49" s="20"/>
      <c r="K49" s="20"/>
      <c r="L49" s="174"/>
      <c r="M49" s="175"/>
      <c r="N49" s="176">
        <f>IF((SUMIFS('Přehled změn a dodatků'!$K$9:$K$304,'Přehled změn a dodatků'!$C$9:$C$304,VLOOKUP(D49,$D49:D$61,1))-SUMIFS('Přehled změn a dodatků'!$J$9:$J$304,'Přehled změn a dodatků'!$C$9:$C$304,VLOOKUP(D49,$D49:D$61,1)))&lt;=0,0,SUMIFS('Přehled změn a dodatků'!$K$9:$K$304,'Přehled změn a dodatků'!$C$9:$C$304,VLOOKUP(D49,$D49:D$61,1))-SUMIFS('Přehled změn a dodatků'!$J$9:$J$304,'Přehled změn a dodatků'!$C$9:$C$304,VLOOKUP(D49,$D49:D$61,1)))</f>
        <v>0</v>
      </c>
      <c r="O49" s="176">
        <f>IF((SUMIFS('Přehled změn a dodatků'!$M$9:$M$304,'Přehled změn a dodatků'!$C$9:$C$304,VLOOKUP(D49,$D49:D$61,1))-SUMIFS('Přehled změn a dodatků'!$L$9:$L$304,'Přehled změn a dodatků'!$C$9:$C$304,VLOOKUP(D49,$D49:D$61,1)))&lt;=0,0,SUMIFS('Přehled změn a dodatků'!$M$9:$M$304,'Přehled změn a dodatků'!$C$9:$C$304,VLOOKUP(D49,$D49:D$61,1))-SUMIFS('Přehled změn a dodatků'!$L$9:$L$304,'Přehled změn a dodatků'!$C$9:$C$304,VLOOKUP(D49,$D49:D$61,1)))</f>
        <v>0</v>
      </c>
      <c r="P49" s="162"/>
    </row>
    <row r="50" spans="1:16" ht="13.5" x14ac:dyDescent="0.25">
      <c r="A50" s="17" t="s">
        <v>9</v>
      </c>
      <c r="B50" s="17">
        <v>19</v>
      </c>
      <c r="C50" s="174">
        <f>C49+SUMIFS('Přehled změn a dodatků'!$D$9:$D$304,'Přehled změn a dodatků'!$C$9:$C$304,B50)</f>
        <v>0</v>
      </c>
      <c r="D50" s="175" t="str">
        <f t="shared" si="0"/>
        <v>je VZMR</v>
      </c>
      <c r="E50" s="176">
        <f>SUMIFS('Přehled změn a dodatků'!$P$9:$P$304,'Přehled změn a dodatků'!$C$9:$C$304,VLOOKUP(D50,D50:$D$61,1))</f>
        <v>0</v>
      </c>
      <c r="F50" s="176">
        <f>SUMIFS('Přehled změn a dodatků'!$Q$9:$Q$304,'Přehled změn a dodatků'!$C$9:$C$304,VLOOKUP(D50,D50:$D$61,1))</f>
        <v>0</v>
      </c>
      <c r="G50" s="176">
        <f>SUMIFS('Přehled změn a dodatků'!$R$9:$R$304,'Přehled změn a dodatků'!$C$9:$C$304,VLOOKUP(D50,D50:$D$61,1))</f>
        <v>0</v>
      </c>
      <c r="H50" s="17">
        <v>19</v>
      </c>
      <c r="I50" s="174">
        <f t="shared" si="1"/>
        <v>0</v>
      </c>
      <c r="J50" s="20"/>
      <c r="K50" s="20"/>
      <c r="L50" s="174"/>
      <c r="M50" s="175"/>
      <c r="N50" s="176">
        <f>IF((SUMIFS('Přehled změn a dodatků'!$K$9:$K$304,'Přehled změn a dodatků'!$C$9:$C$304,VLOOKUP(D50,$D50:D$61,1))-SUMIFS('Přehled změn a dodatků'!$J$9:$J$304,'Přehled změn a dodatků'!$C$9:$C$304,VLOOKUP(D50,$D50:D$61,1)))&lt;=0,0,SUMIFS('Přehled změn a dodatků'!$K$9:$K$304,'Přehled změn a dodatků'!$C$9:$C$304,VLOOKUP(D50,$D50:D$61,1))-SUMIFS('Přehled změn a dodatků'!$J$9:$J$304,'Přehled změn a dodatků'!$C$9:$C$304,VLOOKUP(D50,$D50:D$61,1)))</f>
        <v>0</v>
      </c>
      <c r="O50" s="176">
        <f>IF((SUMIFS('Přehled změn a dodatků'!$M$9:$M$304,'Přehled změn a dodatků'!$C$9:$C$304,VLOOKUP(D50,$D50:D$61,1))-SUMIFS('Přehled změn a dodatků'!$L$9:$L$304,'Přehled změn a dodatků'!$C$9:$C$304,VLOOKUP(D50,$D50:D$61,1)))&lt;=0,0,SUMIFS('Přehled změn a dodatků'!$M$9:$M$304,'Přehled změn a dodatků'!$C$9:$C$304,VLOOKUP(D50,$D50:D$61,1))-SUMIFS('Přehled změn a dodatků'!$L$9:$L$304,'Přehled změn a dodatků'!$C$9:$C$304,VLOOKUP(D50,$D50:D$61,1)))</f>
        <v>0</v>
      </c>
      <c r="P50" s="162"/>
    </row>
    <row r="51" spans="1:16" ht="13.5" x14ac:dyDescent="0.25">
      <c r="A51" s="17" t="s">
        <v>9</v>
      </c>
      <c r="B51" s="17">
        <v>20</v>
      </c>
      <c r="C51" s="174">
        <f>C50+SUMIFS('Přehled změn a dodatků'!$D$9:$D$304,'Přehled změn a dodatků'!$C$9:$C$304,B51)</f>
        <v>0</v>
      </c>
      <c r="D51" s="175" t="str">
        <f t="shared" si="0"/>
        <v>je VZMR</v>
      </c>
      <c r="E51" s="176">
        <f>SUMIFS('Přehled změn a dodatků'!$P$9:$P$304,'Přehled změn a dodatků'!$C$9:$C$304,VLOOKUP(D51,D51:$D$61,1))</f>
        <v>0</v>
      </c>
      <c r="F51" s="176">
        <f>SUMIFS('Přehled změn a dodatků'!$Q$9:$Q$304,'Přehled změn a dodatků'!$C$9:$C$304,VLOOKUP(D51,D51:$D$61,1))</f>
        <v>0</v>
      </c>
      <c r="G51" s="176">
        <f>SUMIFS('Přehled změn a dodatků'!$R$9:$R$304,'Přehled změn a dodatků'!$C$9:$C$304,VLOOKUP(D51,D51:$D$61,1))</f>
        <v>0</v>
      </c>
      <c r="H51" s="17">
        <v>20</v>
      </c>
      <c r="I51" s="174">
        <f t="shared" si="1"/>
        <v>0</v>
      </c>
      <c r="J51" s="20"/>
      <c r="K51" s="20"/>
      <c r="L51" s="174"/>
      <c r="M51" s="175"/>
      <c r="N51" s="176">
        <f>IF((SUMIFS('Přehled změn a dodatků'!$K$9:$K$304,'Přehled změn a dodatků'!$C$9:$C$304,VLOOKUP(D51,$D51:D$61,1))-SUMIFS('Přehled změn a dodatků'!$J$9:$J$304,'Přehled změn a dodatků'!$C$9:$C$304,VLOOKUP(D51,$D51:D$61,1)))&lt;=0,0,SUMIFS('Přehled změn a dodatků'!$K$9:$K$304,'Přehled změn a dodatků'!$C$9:$C$304,VLOOKUP(D51,$D51:D$61,1))-SUMIFS('Přehled změn a dodatků'!$J$9:$J$304,'Přehled změn a dodatků'!$C$9:$C$304,VLOOKUP(D51,$D51:D$61,1)))</f>
        <v>0</v>
      </c>
      <c r="O51" s="176">
        <f>IF((SUMIFS('Přehled změn a dodatků'!$M$9:$M$304,'Přehled změn a dodatků'!$C$9:$C$304,VLOOKUP(D51,$D51:D$61,1))-SUMIFS('Přehled změn a dodatků'!$L$9:$L$304,'Přehled změn a dodatků'!$C$9:$C$304,VLOOKUP(D51,$D51:D$61,1)))&lt;=0,0,SUMIFS('Přehled změn a dodatků'!$M$9:$M$304,'Přehled změn a dodatků'!$C$9:$C$304,VLOOKUP(D51,$D51:D$61,1))-SUMIFS('Přehled změn a dodatků'!$L$9:$L$304,'Přehled změn a dodatků'!$C$9:$C$304,VLOOKUP(D51,$D51:D$61,1)))</f>
        <v>0</v>
      </c>
      <c r="P51" s="162"/>
    </row>
    <row r="52" spans="1:16" ht="13.5" x14ac:dyDescent="0.25">
      <c r="A52" s="17" t="s">
        <v>9</v>
      </c>
      <c r="B52" s="17">
        <v>21</v>
      </c>
      <c r="C52" s="174">
        <f>C51+SUMIFS('Přehled změn a dodatků'!$D$9:$D$304,'Přehled změn a dodatků'!$C$9:$C$304,B52)</f>
        <v>0</v>
      </c>
      <c r="D52" s="175" t="str">
        <f t="shared" si="0"/>
        <v>je VZMR</v>
      </c>
      <c r="E52" s="176">
        <f>SUMIFS('Přehled změn a dodatků'!$P$9:$P$304,'Přehled změn a dodatků'!$C$9:$C$304,VLOOKUP(D52,D52:$D$61,1))</f>
        <v>0</v>
      </c>
      <c r="F52" s="176">
        <f>SUMIFS('Přehled změn a dodatků'!$Q$9:$Q$304,'Přehled změn a dodatků'!$C$9:$C$304,VLOOKUP(D52,D52:$D$61,1))</f>
        <v>0</v>
      </c>
      <c r="G52" s="176">
        <f>SUMIFS('Přehled změn a dodatků'!$R$9:$R$304,'Přehled změn a dodatků'!$C$9:$C$304,VLOOKUP(D52,D52:$D$61,1))</f>
        <v>0</v>
      </c>
      <c r="H52" s="17">
        <v>21</v>
      </c>
      <c r="I52" s="174">
        <f t="shared" si="1"/>
        <v>0</v>
      </c>
      <c r="J52" s="20"/>
      <c r="K52" s="20"/>
      <c r="L52" s="174"/>
      <c r="M52" s="175"/>
      <c r="N52" s="176">
        <f>IF((SUMIFS('Přehled změn a dodatků'!$K$9:$K$304,'Přehled změn a dodatků'!$C$9:$C$304,VLOOKUP(D52,$D52:D$61,1))-SUMIFS('Přehled změn a dodatků'!$J$9:$J$304,'Přehled změn a dodatků'!$C$9:$C$304,VLOOKUP(D52,$D52:D$61,1)))&lt;=0,0,SUMIFS('Přehled změn a dodatků'!$K$9:$K$304,'Přehled změn a dodatků'!$C$9:$C$304,VLOOKUP(D52,$D52:D$61,1))-SUMIFS('Přehled změn a dodatků'!$J$9:$J$304,'Přehled změn a dodatků'!$C$9:$C$304,VLOOKUP(D52,$D52:D$61,1)))</f>
        <v>0</v>
      </c>
      <c r="O52" s="176">
        <f>IF((SUMIFS('Přehled změn a dodatků'!$M$9:$M$304,'Přehled změn a dodatků'!$C$9:$C$304,VLOOKUP(D52,$D52:D$61,1))-SUMIFS('Přehled změn a dodatků'!$L$9:$L$304,'Přehled změn a dodatků'!$C$9:$C$304,VLOOKUP(D52,$D52:D$61,1)))&lt;=0,0,SUMIFS('Přehled změn a dodatků'!$M$9:$M$304,'Přehled změn a dodatků'!$C$9:$C$304,VLOOKUP(D52,$D52:D$61,1))-SUMIFS('Přehled změn a dodatků'!$L$9:$L$304,'Přehled změn a dodatků'!$C$9:$C$304,VLOOKUP(D52,$D52:D$61,1)))</f>
        <v>0</v>
      </c>
      <c r="P52" s="162"/>
    </row>
    <row r="53" spans="1:16" ht="13.5" x14ac:dyDescent="0.25">
      <c r="A53" s="17" t="s">
        <v>9</v>
      </c>
      <c r="B53" s="17">
        <v>22</v>
      </c>
      <c r="C53" s="174">
        <f>C52+SUMIFS('Přehled změn a dodatků'!$D$9:$D$304,'Přehled změn a dodatků'!$C$9:$C$304,B53)</f>
        <v>0</v>
      </c>
      <c r="D53" s="175" t="str">
        <f t="shared" si="0"/>
        <v>je VZMR</v>
      </c>
      <c r="E53" s="176">
        <f>SUMIFS('Přehled změn a dodatků'!$P$9:$P$304,'Přehled změn a dodatků'!$C$9:$C$304,VLOOKUP(D53,D53:$D$61,1))</f>
        <v>0</v>
      </c>
      <c r="F53" s="176">
        <f>SUMIFS('Přehled změn a dodatků'!$Q$9:$Q$304,'Přehled změn a dodatků'!$C$9:$C$304,VLOOKUP(D53,D53:$D$61,1))</f>
        <v>0</v>
      </c>
      <c r="G53" s="176">
        <f>SUMIFS('Přehled změn a dodatků'!$R$9:$R$304,'Přehled změn a dodatků'!$C$9:$C$304,VLOOKUP(D53,D53:$D$61,1))</f>
        <v>0</v>
      </c>
      <c r="H53" s="17">
        <v>22</v>
      </c>
      <c r="I53" s="174">
        <f t="shared" si="1"/>
        <v>0</v>
      </c>
      <c r="J53" s="20"/>
      <c r="K53" s="20"/>
      <c r="L53" s="174"/>
      <c r="M53" s="175"/>
      <c r="N53" s="176">
        <f>IF((SUMIFS('Přehled změn a dodatků'!$K$9:$K$304,'Přehled změn a dodatků'!$C$9:$C$304,VLOOKUP(D53,$D53:D$61,1))-SUMIFS('Přehled změn a dodatků'!$J$9:$J$304,'Přehled změn a dodatků'!$C$9:$C$304,VLOOKUP(D53,$D53:D$61,1)))&lt;=0,0,SUMIFS('Přehled změn a dodatků'!$K$9:$K$304,'Přehled změn a dodatků'!$C$9:$C$304,VLOOKUP(D53,$D53:D$61,1))-SUMIFS('Přehled změn a dodatků'!$J$9:$J$304,'Přehled změn a dodatků'!$C$9:$C$304,VLOOKUP(D53,$D53:D$61,1)))</f>
        <v>0</v>
      </c>
      <c r="O53" s="176">
        <f>IF((SUMIFS('Přehled změn a dodatků'!$M$9:$M$304,'Přehled změn a dodatků'!$C$9:$C$304,VLOOKUP(D53,$D53:D$61,1))-SUMIFS('Přehled změn a dodatků'!$L$9:$L$304,'Přehled změn a dodatků'!$C$9:$C$304,VLOOKUP(D53,$D53:D$61,1)))&lt;=0,0,SUMIFS('Přehled změn a dodatků'!$M$9:$M$304,'Přehled změn a dodatků'!$C$9:$C$304,VLOOKUP(D53,$D53:D$61,1))-SUMIFS('Přehled změn a dodatků'!$L$9:$L$304,'Přehled změn a dodatků'!$C$9:$C$304,VLOOKUP(D53,$D53:D$61,1)))</f>
        <v>0</v>
      </c>
      <c r="P53" s="162"/>
    </row>
    <row r="54" spans="1:16" ht="13.5" x14ac:dyDescent="0.25">
      <c r="A54" s="17" t="s">
        <v>9</v>
      </c>
      <c r="B54" s="17">
        <v>23</v>
      </c>
      <c r="C54" s="174">
        <f>C53+SUMIFS('Přehled změn a dodatků'!$D$9:$D$304,'Přehled změn a dodatků'!$C$9:$C$304,B54)</f>
        <v>0</v>
      </c>
      <c r="D54" s="175" t="str">
        <f t="shared" si="0"/>
        <v>je VZMR</v>
      </c>
      <c r="E54" s="176">
        <f>SUMIFS('Přehled změn a dodatků'!$P$9:$P$304,'Přehled změn a dodatků'!$C$9:$C$304,VLOOKUP(D54,D54:$D$61,1))</f>
        <v>0</v>
      </c>
      <c r="F54" s="176">
        <f>SUMIFS('Přehled změn a dodatků'!$Q$9:$Q$304,'Přehled změn a dodatků'!$C$9:$C$304,VLOOKUP(D54,D54:$D$61,1))</f>
        <v>0</v>
      </c>
      <c r="G54" s="176">
        <f>SUMIFS('Přehled změn a dodatků'!$R$9:$R$304,'Přehled změn a dodatků'!$C$9:$C$304,VLOOKUP(D54,D54:$D$61,1))</f>
        <v>0</v>
      </c>
      <c r="H54" s="17">
        <v>23</v>
      </c>
      <c r="I54" s="174">
        <f t="shared" si="1"/>
        <v>0</v>
      </c>
      <c r="J54" s="20"/>
      <c r="K54" s="20"/>
      <c r="L54" s="174"/>
      <c r="M54" s="175"/>
      <c r="N54" s="176">
        <f>IF((SUMIFS('Přehled změn a dodatků'!$K$9:$K$304,'Přehled změn a dodatků'!$C$9:$C$304,VLOOKUP(D54,$D54:D$61,1))-SUMIFS('Přehled změn a dodatků'!$J$9:$J$304,'Přehled změn a dodatků'!$C$9:$C$304,VLOOKUP(D54,$D54:D$61,1)))&lt;=0,0,SUMIFS('Přehled změn a dodatků'!$K$9:$K$304,'Přehled změn a dodatků'!$C$9:$C$304,VLOOKUP(D54,$D54:D$61,1))-SUMIFS('Přehled změn a dodatků'!$J$9:$J$304,'Přehled změn a dodatků'!$C$9:$C$304,VLOOKUP(D54,$D54:D$61,1)))</f>
        <v>0</v>
      </c>
      <c r="O54" s="176">
        <f>IF((SUMIFS('Přehled změn a dodatků'!$M$9:$M$304,'Přehled změn a dodatků'!$C$9:$C$304,VLOOKUP(D54,$D54:D$61,1))-SUMIFS('Přehled změn a dodatků'!$L$9:$L$304,'Přehled změn a dodatků'!$C$9:$C$304,VLOOKUP(D54,$D54:D$61,1)))&lt;=0,0,SUMIFS('Přehled změn a dodatků'!$M$9:$M$304,'Přehled změn a dodatků'!$C$9:$C$304,VLOOKUP(D54,$D54:D$61,1))-SUMIFS('Přehled změn a dodatků'!$L$9:$L$304,'Přehled změn a dodatků'!$C$9:$C$304,VLOOKUP(D54,$D54:D$61,1)))</f>
        <v>0</v>
      </c>
      <c r="P54" s="162"/>
    </row>
    <row r="55" spans="1:16" ht="13.5" x14ac:dyDescent="0.25">
      <c r="A55" s="17" t="s">
        <v>9</v>
      </c>
      <c r="B55" s="17">
        <v>24</v>
      </c>
      <c r="C55" s="174">
        <f>C54+SUMIFS('Přehled změn a dodatků'!$D$9:$D$304,'Přehled změn a dodatků'!$C$9:$C$304,B55)</f>
        <v>0</v>
      </c>
      <c r="D55" s="175" t="str">
        <f t="shared" si="0"/>
        <v>je VZMR</v>
      </c>
      <c r="E55" s="176">
        <f>SUMIFS('Přehled změn a dodatků'!$P$9:$P$304,'Přehled změn a dodatků'!$C$9:$C$304,VLOOKUP(D55,D55:$D$61,1))</f>
        <v>0</v>
      </c>
      <c r="F55" s="176">
        <f>SUMIFS('Přehled změn a dodatků'!$Q$9:$Q$304,'Přehled změn a dodatků'!$C$9:$C$304,VLOOKUP(D55,D55:$D$61,1))</f>
        <v>0</v>
      </c>
      <c r="G55" s="176">
        <f>SUMIFS('Přehled změn a dodatků'!$R$9:$R$304,'Přehled změn a dodatků'!$C$9:$C$304,VLOOKUP(D55,D55:$D$61,1))</f>
        <v>0</v>
      </c>
      <c r="H55" s="17">
        <v>24</v>
      </c>
      <c r="I55" s="174">
        <f t="shared" si="1"/>
        <v>0</v>
      </c>
      <c r="J55" s="20"/>
      <c r="K55" s="20"/>
      <c r="L55" s="174"/>
      <c r="M55" s="175"/>
      <c r="N55" s="176">
        <f>IF((SUMIFS('Přehled změn a dodatků'!$K$9:$K$304,'Přehled změn a dodatků'!$C$9:$C$304,VLOOKUP(D55,$D55:D$61,1))-SUMIFS('Přehled změn a dodatků'!$J$9:$J$304,'Přehled změn a dodatků'!$C$9:$C$304,VLOOKUP(D55,$D55:D$61,1)))&lt;=0,0,SUMIFS('Přehled změn a dodatků'!$K$9:$K$304,'Přehled změn a dodatků'!$C$9:$C$304,VLOOKUP(D55,$D55:D$61,1))-SUMIFS('Přehled změn a dodatků'!$J$9:$J$304,'Přehled změn a dodatků'!$C$9:$C$304,VLOOKUP(D55,$D55:D$61,1)))</f>
        <v>0</v>
      </c>
      <c r="O55" s="176">
        <f>IF((SUMIFS('Přehled změn a dodatků'!$M$9:$M$304,'Přehled změn a dodatků'!$C$9:$C$304,VLOOKUP(D55,$D55:D$61,1))-SUMIFS('Přehled změn a dodatků'!$L$9:$L$304,'Přehled změn a dodatků'!$C$9:$C$304,VLOOKUP(D55,$D55:D$61,1)))&lt;=0,0,SUMIFS('Přehled změn a dodatků'!$M$9:$M$304,'Přehled změn a dodatků'!$C$9:$C$304,VLOOKUP(D55,$D55:D$61,1))-SUMIFS('Přehled změn a dodatků'!$L$9:$L$304,'Přehled změn a dodatků'!$C$9:$C$304,VLOOKUP(D55,$D55:D$61,1)))</f>
        <v>0</v>
      </c>
      <c r="P55" s="162"/>
    </row>
    <row r="56" spans="1:16" ht="13.5" x14ac:dyDescent="0.25">
      <c r="A56" s="17" t="s">
        <v>9</v>
      </c>
      <c r="B56" s="17">
        <v>25</v>
      </c>
      <c r="C56" s="174">
        <f>C55+SUMIFS('Přehled změn a dodatků'!$D$9:$D$304,'Přehled změn a dodatků'!$C$9:$C$304,B56)</f>
        <v>0</v>
      </c>
      <c r="D56" s="175" t="str">
        <f t="shared" si="0"/>
        <v>je VZMR</v>
      </c>
      <c r="E56" s="176">
        <f>SUMIFS('Přehled změn a dodatků'!$P$9:$P$304,'Přehled změn a dodatků'!$C$9:$C$304,VLOOKUP(D56,D56:$D$61,1))</f>
        <v>0</v>
      </c>
      <c r="F56" s="176">
        <f>SUMIFS('Přehled změn a dodatků'!$Q$9:$Q$304,'Přehled změn a dodatků'!$C$9:$C$304,VLOOKUP(D56,D56:$D$61,1))</f>
        <v>0</v>
      </c>
      <c r="G56" s="176">
        <f>SUMIFS('Přehled změn a dodatků'!$R$9:$R$304,'Přehled změn a dodatků'!$C$9:$C$304,VLOOKUP(D56,D56:$D$61,1))</f>
        <v>0</v>
      </c>
      <c r="H56" s="17">
        <v>25</v>
      </c>
      <c r="I56" s="174">
        <f t="shared" si="1"/>
        <v>0</v>
      </c>
      <c r="J56" s="20"/>
      <c r="K56" s="20"/>
      <c r="L56" s="174"/>
      <c r="M56" s="175"/>
      <c r="N56" s="176">
        <f>IF((SUMIFS('Přehled změn a dodatků'!$K$9:$K$304,'Přehled změn a dodatků'!$C$9:$C$304,VLOOKUP(D56,$D56:D$61,1))-SUMIFS('Přehled změn a dodatků'!$J$9:$J$304,'Přehled změn a dodatků'!$C$9:$C$304,VLOOKUP(D56,$D56:D$61,1)))&lt;=0,0,SUMIFS('Přehled změn a dodatků'!$K$9:$K$304,'Přehled změn a dodatků'!$C$9:$C$304,VLOOKUP(D56,$D56:D$61,1))-SUMIFS('Přehled změn a dodatků'!$J$9:$J$304,'Přehled změn a dodatků'!$C$9:$C$304,VLOOKUP(D56,$D56:D$61,1)))</f>
        <v>0</v>
      </c>
      <c r="O56" s="176">
        <f>IF((SUMIFS('Přehled změn a dodatků'!$M$9:$M$304,'Přehled změn a dodatků'!$C$9:$C$304,VLOOKUP(D56,$D56:D$61,1))-SUMIFS('Přehled změn a dodatků'!$L$9:$L$304,'Přehled změn a dodatků'!$C$9:$C$304,VLOOKUP(D56,$D56:D$61,1)))&lt;=0,0,SUMIFS('Přehled změn a dodatků'!$M$9:$M$304,'Přehled změn a dodatků'!$C$9:$C$304,VLOOKUP(D56,$D56:D$61,1))-SUMIFS('Přehled změn a dodatků'!$L$9:$L$304,'Přehled změn a dodatků'!$C$9:$C$304,VLOOKUP(D56,$D56:D$61,1)))</f>
        <v>0</v>
      </c>
      <c r="P56" s="162"/>
    </row>
    <row r="57" spans="1:16" ht="13.5" x14ac:dyDescent="0.25">
      <c r="A57" s="17" t="s">
        <v>9</v>
      </c>
      <c r="B57" s="17">
        <v>26</v>
      </c>
      <c r="C57" s="174">
        <f>C56+SUMIFS('Přehled změn a dodatků'!$D$9:$D$304,'Přehled změn a dodatků'!$C$9:$C$304,B57)</f>
        <v>0</v>
      </c>
      <c r="D57" s="175" t="str">
        <f t="shared" si="0"/>
        <v>je VZMR</v>
      </c>
      <c r="E57" s="176">
        <f>SUMIFS('Přehled změn a dodatků'!$P$9:$P$304,'Přehled změn a dodatků'!$C$9:$C$304,VLOOKUP(D57,D57:$D$61,1))</f>
        <v>0</v>
      </c>
      <c r="F57" s="176">
        <f>SUMIFS('Přehled změn a dodatků'!$Q$9:$Q$304,'Přehled změn a dodatků'!$C$9:$C$304,VLOOKUP(D57,D57:$D$61,1))</f>
        <v>0</v>
      </c>
      <c r="G57" s="176">
        <f>SUMIFS('Přehled změn a dodatků'!$R$9:$R$304,'Přehled změn a dodatků'!$C$9:$C$304,VLOOKUP(D57,D57:$D$61,1))</f>
        <v>0</v>
      </c>
      <c r="H57" s="17">
        <v>26</v>
      </c>
      <c r="I57" s="174">
        <f t="shared" si="1"/>
        <v>0</v>
      </c>
      <c r="J57" s="20"/>
      <c r="K57" s="20"/>
      <c r="L57" s="174"/>
      <c r="M57" s="175"/>
      <c r="N57" s="176">
        <f>IF((SUMIFS('Přehled změn a dodatků'!$K$9:$K$304,'Přehled změn a dodatků'!$C$9:$C$304,VLOOKUP(D57,$D57:D$61,1))-SUMIFS('Přehled změn a dodatků'!$J$9:$J$304,'Přehled změn a dodatků'!$C$9:$C$304,VLOOKUP(D57,$D57:D$61,1)))&lt;=0,0,SUMIFS('Přehled změn a dodatků'!$K$9:$K$304,'Přehled změn a dodatků'!$C$9:$C$304,VLOOKUP(D57,$D57:D$61,1))-SUMIFS('Přehled změn a dodatků'!$J$9:$J$304,'Přehled změn a dodatků'!$C$9:$C$304,VLOOKUP(D57,$D57:D$61,1)))</f>
        <v>0</v>
      </c>
      <c r="O57" s="176">
        <f>IF((SUMIFS('Přehled změn a dodatků'!$M$9:$M$304,'Přehled změn a dodatků'!$C$9:$C$304,VLOOKUP(D57,$D57:D$61,1))-SUMIFS('Přehled změn a dodatků'!$L$9:$L$304,'Přehled změn a dodatků'!$C$9:$C$304,VLOOKUP(D57,$D57:D$61,1)))&lt;=0,0,SUMIFS('Přehled změn a dodatků'!$M$9:$M$304,'Přehled změn a dodatků'!$C$9:$C$304,VLOOKUP(D57,$D57:D$61,1))-SUMIFS('Přehled změn a dodatků'!$L$9:$L$304,'Přehled změn a dodatků'!$C$9:$C$304,VLOOKUP(D57,$D57:D$61,1)))</f>
        <v>0</v>
      </c>
      <c r="P57" s="162"/>
    </row>
    <row r="58" spans="1:16" ht="13.5" x14ac:dyDescent="0.25">
      <c r="A58" s="17" t="s">
        <v>9</v>
      </c>
      <c r="B58" s="17">
        <v>27</v>
      </c>
      <c r="C58" s="174">
        <f>C57+SUMIFS('Přehled změn a dodatků'!$D$9:$D$304,'Přehled změn a dodatků'!$C$9:$C$304,B58)</f>
        <v>0</v>
      </c>
      <c r="D58" s="175" t="str">
        <f t="shared" si="0"/>
        <v>je VZMR</v>
      </c>
      <c r="E58" s="176">
        <f>SUMIFS('Přehled změn a dodatků'!$P$9:$P$304,'Přehled změn a dodatků'!$C$9:$C$304,VLOOKUP(D58,D58:$D$61,1))</f>
        <v>0</v>
      </c>
      <c r="F58" s="176">
        <f>SUMIFS('Přehled změn a dodatků'!$Q$9:$Q$304,'Přehled změn a dodatků'!$C$9:$C$304,VLOOKUP(D58,D58:$D$61,1))</f>
        <v>0</v>
      </c>
      <c r="G58" s="176">
        <f>SUMIFS('Přehled změn a dodatků'!$R$9:$R$304,'Přehled změn a dodatků'!$C$9:$C$304,VLOOKUP(D58,D58:$D$61,1))</f>
        <v>0</v>
      </c>
      <c r="H58" s="17">
        <v>27</v>
      </c>
      <c r="I58" s="174">
        <f t="shared" si="1"/>
        <v>0</v>
      </c>
      <c r="J58" s="20"/>
      <c r="K58" s="20"/>
      <c r="L58" s="174"/>
      <c r="M58" s="175"/>
      <c r="N58" s="176">
        <f>IF((SUMIFS('Přehled změn a dodatků'!$K$9:$K$304,'Přehled změn a dodatků'!$C$9:$C$304,VLOOKUP(D58,$D58:D$61,1))-SUMIFS('Přehled změn a dodatků'!$J$9:$J$304,'Přehled změn a dodatků'!$C$9:$C$304,VLOOKUP(D58,$D58:D$61,1)))&lt;=0,0,SUMIFS('Přehled změn a dodatků'!$K$9:$K$304,'Přehled změn a dodatků'!$C$9:$C$304,VLOOKUP(D58,$D58:D$61,1))-SUMIFS('Přehled změn a dodatků'!$J$9:$J$304,'Přehled změn a dodatků'!$C$9:$C$304,VLOOKUP(D58,$D58:D$61,1)))</f>
        <v>0</v>
      </c>
      <c r="O58" s="176">
        <f>IF((SUMIFS('Přehled změn a dodatků'!$M$9:$M$304,'Přehled změn a dodatků'!$C$9:$C$304,VLOOKUP(D58,$D58:D$61,1))-SUMIFS('Přehled změn a dodatků'!$L$9:$L$304,'Přehled změn a dodatků'!$C$9:$C$304,VLOOKUP(D58,$D58:D$61,1)))&lt;=0,0,SUMIFS('Přehled změn a dodatků'!$M$9:$M$304,'Přehled změn a dodatků'!$C$9:$C$304,VLOOKUP(D58,$D58:D$61,1))-SUMIFS('Přehled změn a dodatků'!$L$9:$L$304,'Přehled změn a dodatků'!$C$9:$C$304,VLOOKUP(D58,$D58:D$61,1)))</f>
        <v>0</v>
      </c>
      <c r="P58" s="162"/>
    </row>
    <row r="59" spans="1:16" ht="13.5" x14ac:dyDescent="0.25">
      <c r="A59" s="17" t="s">
        <v>9</v>
      </c>
      <c r="B59" s="17">
        <v>28</v>
      </c>
      <c r="C59" s="174">
        <f>C58+SUMIFS('Přehled změn a dodatků'!$D$9:$D$304,'Přehled změn a dodatků'!$C$9:$C$304,B59)</f>
        <v>0</v>
      </c>
      <c r="D59" s="175" t="str">
        <f t="shared" si="0"/>
        <v>je VZMR</v>
      </c>
      <c r="E59" s="176">
        <f>SUMIFS('Přehled změn a dodatků'!$P$9:$P$304,'Přehled změn a dodatků'!$C$9:$C$304,VLOOKUP(D59,D59:$D$61,1))</f>
        <v>0</v>
      </c>
      <c r="F59" s="176">
        <f>SUMIFS('Přehled změn a dodatků'!$Q$9:$Q$304,'Přehled změn a dodatků'!$C$9:$C$304,VLOOKUP(D59,D59:$D$61,1))</f>
        <v>0</v>
      </c>
      <c r="G59" s="176">
        <f>SUMIFS('Přehled změn a dodatků'!$R$9:$R$304,'Přehled změn a dodatků'!$C$9:$C$304,VLOOKUP(D59,D59:$D$61,1))</f>
        <v>0</v>
      </c>
      <c r="H59" s="17">
        <v>28</v>
      </c>
      <c r="I59" s="174">
        <f t="shared" si="1"/>
        <v>0</v>
      </c>
      <c r="J59" s="20"/>
      <c r="K59" s="20"/>
      <c r="L59" s="174"/>
      <c r="M59" s="175"/>
      <c r="N59" s="176">
        <f>IF((SUMIFS('Přehled změn a dodatků'!$K$9:$K$304,'Přehled změn a dodatků'!$C$9:$C$304,VLOOKUP(D59,$D59:D$61,1))-SUMIFS('Přehled změn a dodatků'!$J$9:$J$304,'Přehled změn a dodatků'!$C$9:$C$304,VLOOKUP(D59,$D59:D$61,1)))&lt;=0,0,SUMIFS('Přehled změn a dodatků'!$K$9:$K$304,'Přehled změn a dodatků'!$C$9:$C$304,VLOOKUP(D59,$D59:D$61,1))-SUMIFS('Přehled změn a dodatků'!$J$9:$J$304,'Přehled změn a dodatků'!$C$9:$C$304,VLOOKUP(D59,$D59:D$61,1)))</f>
        <v>0</v>
      </c>
      <c r="O59" s="176">
        <f>IF((SUMIFS('Přehled změn a dodatků'!$M$9:$M$304,'Přehled změn a dodatků'!$C$9:$C$304,VLOOKUP(D59,$D59:D$61,1))-SUMIFS('Přehled změn a dodatků'!$L$9:$L$304,'Přehled změn a dodatků'!$C$9:$C$304,VLOOKUP(D59,$D59:D$61,1)))&lt;=0,0,SUMIFS('Přehled změn a dodatků'!$M$9:$M$304,'Přehled změn a dodatků'!$C$9:$C$304,VLOOKUP(D59,$D59:D$61,1))-SUMIFS('Přehled změn a dodatků'!$L$9:$L$304,'Přehled změn a dodatků'!$C$9:$C$304,VLOOKUP(D59,$D59:D$61,1)))</f>
        <v>0</v>
      </c>
      <c r="P59" s="162"/>
    </row>
    <row r="60" spans="1:16" ht="13.5" x14ac:dyDescent="0.25">
      <c r="A60" s="17" t="s">
        <v>9</v>
      </c>
      <c r="B60" s="17">
        <v>29</v>
      </c>
      <c r="C60" s="174">
        <f>C59+SUMIFS('Přehled změn a dodatků'!$D$9:$D$304,'Přehled změn a dodatků'!$C$9:$C$304,B60)</f>
        <v>0</v>
      </c>
      <c r="D60" s="175" t="str">
        <f t="shared" si="0"/>
        <v>je VZMR</v>
      </c>
      <c r="E60" s="176">
        <f>SUMIFS('Přehled změn a dodatků'!$P$9:$P$304,'Přehled změn a dodatků'!$C$9:$C$304,VLOOKUP(D60,D60:$D$61,1))</f>
        <v>0</v>
      </c>
      <c r="F60" s="176">
        <f>SUMIFS('Přehled změn a dodatků'!$Q$9:$Q$304,'Přehled změn a dodatků'!$C$9:$C$304,VLOOKUP(D60,D60:$D$61,1))</f>
        <v>0</v>
      </c>
      <c r="G60" s="176">
        <f>SUMIFS('Přehled změn a dodatků'!$R$9:$R$304,'Přehled změn a dodatků'!$C$9:$C$304,VLOOKUP(D60,D60:$D$61,1))</f>
        <v>0</v>
      </c>
      <c r="H60" s="17">
        <v>29</v>
      </c>
      <c r="I60" s="174">
        <f t="shared" si="1"/>
        <v>0</v>
      </c>
      <c r="J60" s="20"/>
      <c r="K60" s="20"/>
      <c r="L60" s="174"/>
      <c r="M60" s="175"/>
      <c r="N60" s="176">
        <f>IF((SUMIFS('Přehled změn a dodatků'!$K$9:$K$304,'Přehled změn a dodatků'!$C$9:$C$304,VLOOKUP(D60,$D60:D$61,1))-SUMIFS('Přehled změn a dodatků'!$J$9:$J$304,'Přehled změn a dodatků'!$C$9:$C$304,VLOOKUP(D60,$D60:D$61,1)))&lt;=0,0,SUMIFS('Přehled změn a dodatků'!$K$9:$K$304,'Přehled změn a dodatků'!$C$9:$C$304,VLOOKUP(D60,$D60:D$61,1))-SUMIFS('Přehled změn a dodatků'!$J$9:$J$304,'Přehled změn a dodatků'!$C$9:$C$304,VLOOKUP(D60,$D60:D$61,1)))</f>
        <v>0</v>
      </c>
      <c r="O60" s="176">
        <f>IF((SUMIFS('Přehled změn a dodatků'!$M$9:$M$304,'Přehled změn a dodatků'!$C$9:$C$304,VLOOKUP(D60,$D60:D$61,1))-SUMIFS('Přehled změn a dodatků'!$L$9:$L$304,'Přehled změn a dodatků'!$C$9:$C$304,VLOOKUP(D60,$D60:D$61,1)))&lt;=0,0,SUMIFS('Přehled změn a dodatků'!$M$9:$M$304,'Přehled změn a dodatků'!$C$9:$C$304,VLOOKUP(D60,$D60:D$61,1))-SUMIFS('Přehled změn a dodatků'!$L$9:$L$304,'Přehled změn a dodatků'!$C$9:$C$304,VLOOKUP(D60,$D60:D$61,1)))</f>
        <v>0</v>
      </c>
      <c r="P60" s="162"/>
    </row>
    <row r="61" spans="1:16" ht="13.5" x14ac:dyDescent="0.25">
      <c r="A61" s="17" t="s">
        <v>9</v>
      </c>
      <c r="B61" s="17">
        <v>30</v>
      </c>
      <c r="C61" s="174">
        <f>C60+SUMIFS('Přehled změn a dodatků'!$D$9:$D$304,'Přehled změn a dodatků'!$C$9:$C$304,B61)</f>
        <v>0</v>
      </c>
      <c r="D61" s="175" t="str">
        <f t="shared" si="0"/>
        <v>je VZMR</v>
      </c>
      <c r="E61" s="176">
        <f>SUMIFS('Přehled změn a dodatků'!$P$9:$P$304,'Přehled změn a dodatků'!$C$9:$C$304,VLOOKUP(D61,D61:$D$61,1))</f>
        <v>0</v>
      </c>
      <c r="F61" s="176">
        <f>SUMIFS('Přehled změn a dodatků'!$Q$9:$Q$304,'Přehled změn a dodatků'!$C$9:$C$304,VLOOKUP(D61,D61:$D$61,1))</f>
        <v>0</v>
      </c>
      <c r="G61" s="176">
        <f>SUMIFS('Přehled změn a dodatků'!$R$9:$R$304,'Přehled změn a dodatků'!$C$9:$C$304,VLOOKUP(D61,D61:$D$61,1))</f>
        <v>0</v>
      </c>
      <c r="H61" s="17">
        <v>30</v>
      </c>
      <c r="I61" s="174">
        <f t="shared" si="1"/>
        <v>0</v>
      </c>
      <c r="J61" s="20"/>
      <c r="K61" s="20"/>
      <c r="L61" s="174"/>
      <c r="M61" s="175"/>
      <c r="N61" s="176">
        <f>IF((SUMIFS('Přehled změn a dodatků'!$K$9:$K$304,'Přehled změn a dodatků'!$C$9:$C$304,VLOOKUP(D61,$D61:D$61,1))-SUMIFS('Přehled změn a dodatků'!$J$9:$J$304,'Přehled změn a dodatků'!$C$9:$C$304,VLOOKUP(D61,$D61:D$61,1)))&lt;=0,0,SUMIFS('Přehled změn a dodatků'!$K$9:$K$304,'Přehled změn a dodatků'!$C$9:$C$304,VLOOKUP(D61,$D61:D$61,1))-SUMIFS('Přehled změn a dodatků'!$J$9:$J$304,'Přehled změn a dodatků'!$C$9:$C$304,VLOOKUP(D61,$D61:D$61,1)))</f>
        <v>0</v>
      </c>
      <c r="O61" s="176">
        <f>IF((SUMIFS('Přehled změn a dodatků'!$M$9:$M$304,'Přehled změn a dodatků'!$C$9:$C$304,VLOOKUP(D61,$D61:D$61,1))-SUMIFS('Přehled změn a dodatků'!$L$9:$L$304,'Přehled změn a dodatků'!$C$9:$C$304,VLOOKUP(D61,$D61:D$61,1)))&lt;=0,0,SUMIFS('Přehled změn a dodatků'!$M$9:$M$304,'Přehled změn a dodatků'!$C$9:$C$304,VLOOKUP(D61,$D61:D$61,1))-SUMIFS('Přehled změn a dodatků'!$L$9:$L$304,'Přehled změn a dodatků'!$C$9:$C$304,VLOOKUP(D61,$D61:D$61,1)))</f>
        <v>0</v>
      </c>
      <c r="P61" s="162"/>
    </row>
    <row r="62" spans="1:16" ht="13.5" x14ac:dyDescent="0.25">
      <c r="A62" s="17"/>
      <c r="B62" s="17"/>
      <c r="C62" s="174"/>
      <c r="D62" s="175"/>
      <c r="E62" s="19"/>
      <c r="F62" s="19"/>
      <c r="G62" s="19"/>
      <c r="H62" s="19"/>
      <c r="I62" s="19"/>
      <c r="J62" s="20"/>
      <c r="K62" s="20"/>
      <c r="L62" s="20"/>
      <c r="M62" s="20"/>
      <c r="N62" s="20"/>
      <c r="O62" s="20"/>
      <c r="P62" s="162"/>
    </row>
    <row r="63" spans="1:16" ht="13.5" x14ac:dyDescent="0.25">
      <c r="A63" s="17"/>
      <c r="B63" s="17"/>
      <c r="C63" s="19"/>
      <c r="D63" s="19"/>
      <c r="E63" s="19"/>
      <c r="F63" s="19"/>
      <c r="G63" s="19"/>
      <c r="H63" s="19"/>
      <c r="I63" s="19"/>
      <c r="J63" s="20"/>
      <c r="K63" s="20"/>
      <c r="L63" s="20"/>
      <c r="M63" s="20"/>
      <c r="N63" s="20"/>
      <c r="O63" s="20"/>
      <c r="P63" s="162"/>
    </row>
    <row r="64" spans="1:16" ht="13.5" x14ac:dyDescent="0.25">
      <c r="A64" s="17"/>
      <c r="B64" s="17"/>
      <c r="C64" s="19"/>
      <c r="D64" s="19"/>
      <c r="E64" s="19"/>
      <c r="F64" s="19"/>
      <c r="G64" s="19"/>
      <c r="H64" s="19"/>
      <c r="I64" s="19"/>
      <c r="J64" s="20"/>
      <c r="K64" s="20"/>
      <c r="L64" s="20"/>
      <c r="M64" s="20"/>
      <c r="N64" s="20"/>
      <c r="O64" s="20"/>
      <c r="P64" s="162"/>
    </row>
    <row r="65" spans="1:16" ht="13.5" x14ac:dyDescent="0.25">
      <c r="A65" s="17"/>
      <c r="B65" s="17"/>
      <c r="C65" s="19" t="s">
        <v>111</v>
      </c>
      <c r="D65" s="19"/>
      <c r="E65" s="19"/>
      <c r="F65" s="19"/>
      <c r="G65" s="19"/>
      <c r="H65" s="19"/>
      <c r="I65" s="19"/>
      <c r="J65" s="20"/>
      <c r="K65" s="20"/>
      <c r="L65" s="20"/>
      <c r="M65" s="20"/>
      <c r="N65" s="20"/>
      <c r="O65" s="20"/>
      <c r="P65" s="162"/>
    </row>
    <row r="66" spans="1:16" ht="13.5" x14ac:dyDescent="0.25">
      <c r="A66" s="17"/>
      <c r="B66" s="17" t="s">
        <v>112</v>
      </c>
      <c r="C66" s="176">
        <f>IFERROR(VLOOKUP("je VZMR",D31:$I$61,6,TRUE),0)</f>
        <v>0</v>
      </c>
      <c r="D66" s="19"/>
      <c r="E66" s="19"/>
      <c r="F66" s="19"/>
      <c r="G66" s="19"/>
      <c r="H66" s="19"/>
      <c r="I66" s="19"/>
      <c r="J66" s="20"/>
      <c r="K66" s="20"/>
      <c r="L66" s="20"/>
      <c r="M66" s="20"/>
      <c r="N66" s="20"/>
      <c r="O66" s="20"/>
      <c r="P66" s="162"/>
    </row>
    <row r="67" spans="1:16" ht="13.5" x14ac:dyDescent="0.25">
      <c r="A67" s="178"/>
      <c r="B67" s="178" t="s">
        <v>113</v>
      </c>
      <c r="C67" s="179">
        <f>Tabulka1[[#Totals],[Hodnota změny
(§222 odst. 4 ZZVZ)
+]]+Tabulka1[[#Totals],[Hodnota změny
(§222 odst. 4 ZZVZ)
-]]</f>
        <v>0</v>
      </c>
      <c r="D67" s="133"/>
      <c r="E67" s="133"/>
      <c r="F67" s="133"/>
      <c r="G67" s="133"/>
      <c r="H67" s="133"/>
      <c r="I67" s="133"/>
      <c r="J67" s="139"/>
      <c r="K67" s="139"/>
      <c r="L67" s="139"/>
      <c r="M67" s="139"/>
      <c r="N67" s="139"/>
      <c r="O67" s="139"/>
      <c r="P67" s="162"/>
    </row>
    <row r="68" spans="1:16" ht="13.5" x14ac:dyDescent="0.25">
      <c r="A68" s="178"/>
      <c r="B68" s="178" t="s">
        <v>114</v>
      </c>
      <c r="C68" s="179">
        <f>Tabulka1[[#Totals],[Hodnota změny
(§222 odst. 5 ZZVZ)
+]]+Tabulka1[[#Totals],[Hodnota změny
(§222 odst. 5 ZZVZ)
-]]</f>
        <v>0</v>
      </c>
      <c r="D68" s="133"/>
      <c r="E68" s="133"/>
      <c r="F68" s="133"/>
      <c r="G68" s="133"/>
      <c r="H68" s="133"/>
      <c r="I68" s="133"/>
      <c r="J68" s="139"/>
      <c r="K68" s="139"/>
      <c r="L68" s="139"/>
      <c r="M68" s="139"/>
      <c r="N68" s="139"/>
      <c r="O68" s="139"/>
      <c r="P68" s="162"/>
    </row>
    <row r="69" spans="1:16" ht="13.5" x14ac:dyDescent="0.25">
      <c r="A69" s="178"/>
      <c r="B69" s="178" t="s">
        <v>115</v>
      </c>
      <c r="C69" s="179">
        <f>Tabulka1[[#Totals],[Hodnota změny
(§222 odst. 6 ZZVZ)
+]]+Tabulka1[[#Totals],[Hodnota změny
(§222 odst. 6 ZZVZ)
-]]</f>
        <v>0</v>
      </c>
      <c r="D69" s="133"/>
      <c r="E69" s="133"/>
      <c r="F69" s="133"/>
      <c r="G69" s="133"/>
      <c r="H69" s="133"/>
      <c r="I69" s="133"/>
      <c r="J69" s="139"/>
      <c r="K69" s="139"/>
      <c r="L69" s="139"/>
      <c r="M69" s="139"/>
      <c r="N69" s="139"/>
      <c r="O69" s="139"/>
      <c r="P69" s="162"/>
    </row>
    <row r="70" spans="1:16" ht="13.5" x14ac:dyDescent="0.25">
      <c r="A70" s="178"/>
      <c r="B70" s="178" t="s">
        <v>116</v>
      </c>
      <c r="C70" s="176">
        <f>VALUE(IF((Tabulka1[[#Totals],[Hodnota změny
(§222 odst. 6 ZZVZ)
+]]-Tabulka1[[#Totals],[Hodnota změny
(§222 odst. 6 ZZVZ)
-]])+(Tabulka1[[#Totals],[Hodnota změny
(§222 odst. 5 ZZVZ)
+]]-Tabulka1[[#Totals],[Hodnota změny
(§222 odst. 5 ZZVZ)
-]])&lt;=0,"0",((Tabulka1[[#Totals],[Hodnota změny
(§222 odst. 6 ZZVZ)
+]]-Tabulka1[[#Totals],[Hodnota změny
(§222 odst. 6 ZZVZ)
-]])+(Tabulka1[[#Totals],[Hodnota změny
(§222 odst. 5 ZZVZ)
+]]-Tabulka1[[#Totals],[Hodnota změny
(§222 odst. 5 ZZVZ)
-]]))))</f>
        <v>0</v>
      </c>
      <c r="D70" s="133"/>
      <c r="E70" s="133"/>
      <c r="F70" s="133"/>
      <c r="G70" s="133"/>
      <c r="H70" s="133"/>
      <c r="I70" s="133"/>
      <c r="J70" s="139"/>
      <c r="K70" s="139"/>
      <c r="L70" s="139"/>
      <c r="M70" s="139"/>
      <c r="N70" s="139"/>
      <c r="O70" s="139"/>
      <c r="P70" s="162"/>
    </row>
    <row r="71" spans="1:16" ht="13.5" x14ac:dyDescent="0.25">
      <c r="A71" s="17"/>
      <c r="B71" s="178" t="s">
        <v>117</v>
      </c>
      <c r="C71" s="133">
        <f>VLOOKUP("je VZMR",D31:$I$62,5,TRUE)</f>
        <v>30</v>
      </c>
      <c r="D71" s="19"/>
      <c r="E71" s="19"/>
      <c r="F71" s="19"/>
      <c r="G71" s="19"/>
      <c r="H71" s="19"/>
      <c r="I71" s="19"/>
      <c r="J71" s="20"/>
      <c r="K71" s="20"/>
      <c r="L71" s="20"/>
      <c r="M71" s="20"/>
      <c r="N71" s="20"/>
      <c r="O71" s="20"/>
      <c r="P71" s="162"/>
    </row>
    <row r="72" spans="1:16" ht="13.5" x14ac:dyDescent="0.25">
      <c r="A72" s="17"/>
      <c r="B72" s="178" t="s">
        <v>129</v>
      </c>
      <c r="C72" s="133">
        <f>IF('Přehled změn a dodatků'!$N$3="stavební práce",K1,K2)</f>
        <v>6000000</v>
      </c>
      <c r="D72" s="19"/>
      <c r="E72" s="19"/>
      <c r="F72" s="19"/>
      <c r="G72" s="19"/>
      <c r="H72" s="19"/>
      <c r="I72" s="19"/>
      <c r="J72" s="20"/>
      <c r="K72" s="20"/>
      <c r="L72" s="20"/>
      <c r="M72" s="20"/>
      <c r="N72" s="20"/>
      <c r="O72" s="20"/>
      <c r="P72" s="162"/>
    </row>
    <row r="73" spans="1:16" x14ac:dyDescent="0.2">
      <c r="A73" s="162"/>
      <c r="B73" s="162"/>
      <c r="C73" s="162"/>
      <c r="D73" s="162"/>
      <c r="E73" s="162"/>
      <c r="F73" s="162"/>
      <c r="G73" s="162"/>
      <c r="H73" s="162"/>
      <c r="I73" s="162"/>
      <c r="J73" s="162"/>
      <c r="K73" s="162"/>
      <c r="L73" s="162"/>
      <c r="M73" s="162"/>
      <c r="N73" s="162"/>
      <c r="O73" s="162"/>
      <c r="P73" s="162"/>
    </row>
    <row r="74" spans="1:16" x14ac:dyDescent="0.2">
      <c r="A74" s="162"/>
      <c r="B74" s="162"/>
      <c r="C74" s="162"/>
      <c r="D74" s="162"/>
      <c r="E74" s="162"/>
      <c r="F74" s="162"/>
      <c r="G74" s="162"/>
      <c r="H74" s="162"/>
      <c r="I74" s="162"/>
      <c r="J74" s="162"/>
      <c r="K74" s="162"/>
      <c r="L74" s="162"/>
      <c r="M74" s="162"/>
      <c r="N74" s="162"/>
      <c r="O74" s="162"/>
      <c r="P74" s="162"/>
    </row>
    <row r="75" spans="1:16" x14ac:dyDescent="0.2">
      <c r="A75" s="162"/>
      <c r="B75" s="162"/>
      <c r="C75" s="162"/>
      <c r="D75" s="162"/>
      <c r="E75" s="162"/>
      <c r="F75" s="162"/>
      <c r="G75" s="162"/>
      <c r="H75" s="162"/>
      <c r="I75" s="162"/>
      <c r="J75" s="162"/>
      <c r="K75" s="162"/>
      <c r="L75" s="162"/>
      <c r="M75" s="162"/>
      <c r="N75" s="162"/>
      <c r="O75" s="162"/>
      <c r="P75" s="162"/>
    </row>
  </sheetData>
  <mergeCells count="4">
    <mergeCell ref="K1:L1"/>
    <mergeCell ref="K2:L2"/>
    <mergeCell ref="I1:J1"/>
    <mergeCell ref="I2:J2"/>
  </mergeCell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8</vt:i4>
      </vt:variant>
    </vt:vector>
  </HeadingPairs>
  <TitlesOfParts>
    <vt:vector size="11" baseType="lpstr">
      <vt:lpstr>Úvodní informace</vt:lpstr>
      <vt:lpstr>Přehled změn a dodatků</vt:lpstr>
      <vt:lpstr>Podklady</vt:lpstr>
      <vt:lpstr>hodnota_změn__navýšení_5_6</vt:lpstr>
      <vt:lpstr>hodnota_změn_odst._4_abs</vt:lpstr>
      <vt:lpstr>hodnota_změn_odst._5_abs</vt:lpstr>
      <vt:lpstr>hodnota_změn_odst._6_abs</vt:lpstr>
      <vt:lpstr>hranice_limitu</vt:lpstr>
      <vt:lpstr>hranice_pro_VZMR</vt:lpstr>
      <vt:lpstr>'Přehled změn a dodatků'!Názvy_tisku</vt:lpstr>
      <vt:lpstr>odkaz_na_dodatek</vt:lpstr>
    </vt:vector>
  </TitlesOfParts>
  <Company>Metrostav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Milan.Benes@mkcr.cz</dc:creator>
  <cp:lastModifiedBy>Beneš Milan</cp:lastModifiedBy>
  <cp:lastPrinted>2023-07-11T09:58:14Z</cp:lastPrinted>
  <dcterms:created xsi:type="dcterms:W3CDTF">2010-08-03T09:31:24Z</dcterms:created>
  <dcterms:modified xsi:type="dcterms:W3CDTF">2023-08-03T10:19:13Z</dcterms:modified>
</cp:coreProperties>
</file>