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6125" windowHeight="12780" firstSheet="1" activeTab="2"/>
  </bookViews>
  <sheets>
    <sheet name="NT05" sheetId="1" state="hidden" r:id="rId1"/>
    <sheet name="Identifikační údaje" sheetId="2" r:id="rId2"/>
    <sheet name="Vyúčtování investic" sheetId="3" r:id="rId3"/>
    <sheet name="Vyúčtování NEinvestice" sheetId="4" r:id="rId4"/>
  </sheets>
  <definedNames>
    <definedName name="_Regression_Int" localSheetId="2" hidden="1">1</definedName>
    <definedName name="_Regression_Int" localSheetId="3" hidden="1">1</definedName>
    <definedName name="_xlnm.Print_Titles" localSheetId="2">'Vyúčtování investic'!$1:$11</definedName>
    <definedName name="_xlnm.Print_Titles" localSheetId="3">'Vyúčtování NEinvestice'!$1:$11</definedName>
    <definedName name="_xlnm.Print_Area" localSheetId="1">'Identifikační údaje'!$A$1:$I$67</definedName>
    <definedName name="_xlnm.Print_Area" localSheetId="2">'Vyúčtování investic'!$A$1:$G$129</definedName>
    <definedName name="_xlnm.Print_Area" localSheetId="3">'Vyúčtování NEinvestice'!$A$1:$G$129</definedName>
    <definedName name="Oblast_tisku_MIž" localSheetId="2">'Vyúčtování investic'!$A$5:$G$132</definedName>
    <definedName name="Oblast_tisku_MIž" localSheetId="3">'Vyúčtování NEinvestice'!$A$5:$G$132</definedName>
    <definedName name="OLE_LINK1" localSheetId="1">'Identifikační údaje'!#REF!</definedName>
    <definedName name="TABULKA_1" localSheetId="2">'Vyúčtování investic'!$A$5:$G$132</definedName>
    <definedName name="TABULKA_1" localSheetId="3">'Vyúčtování NEinvestice'!$A$5:$G$132</definedName>
    <definedName name="TABULKA_1">#N/A</definedName>
    <definedName name="TABULKA_2" localSheetId="2">#N/A</definedName>
    <definedName name="TABULKA_2" localSheetId="3">#N/A</definedName>
    <definedName name="TABULKA_2">#N/A</definedName>
    <definedName name="VSTUPY_1" localSheetId="2">#N/A</definedName>
    <definedName name="VSTUPY_1" localSheetId="3">#N/A</definedName>
    <definedName name="VSTUPY_1">#N/A</definedName>
    <definedName name="VSTUPY_2" localSheetId="2">#N/A</definedName>
    <definedName name="VSTUPY_2" localSheetId="3">#N/A</definedName>
    <definedName name="VSTUPY_2">#N/A</definedName>
    <definedName name="zavaznost">#REF!</definedName>
  </definedNames>
  <calcPr fullCalcOnLoad="1"/>
</workbook>
</file>

<file path=xl/sharedStrings.xml><?xml version="1.0" encoding="utf-8"?>
<sst xmlns="http://schemas.openxmlformats.org/spreadsheetml/2006/main" count="491" uniqueCount="290">
  <si>
    <t>ISPROFIN</t>
  </si>
  <si>
    <t>Nastavení výběru termínů formulářů R05 196 až 199</t>
  </si>
  <si>
    <t>Tabulka č.</t>
  </si>
  <si>
    <t>NT 05</t>
  </si>
  <si>
    <t>Evidenční list</t>
  </si>
  <si>
    <t>Registrační list</t>
  </si>
  <si>
    <t xml:space="preserve">Rozhodnutí o </t>
  </si>
  <si>
    <t xml:space="preserve">Protokol o </t>
  </si>
  <si>
    <t>financování</t>
  </si>
  <si>
    <t>závěr.vyhodnocení</t>
  </si>
  <si>
    <t>akce (projektu)</t>
  </si>
  <si>
    <t>Řádek formuláře</t>
  </si>
  <si>
    <t>R05 196</t>
  </si>
  <si>
    <t>S05 120</t>
  </si>
  <si>
    <t>R05 197</t>
  </si>
  <si>
    <t>R05 198</t>
  </si>
  <si>
    <t>R05 199</t>
  </si>
  <si>
    <t>Číslo ř.</t>
  </si>
  <si>
    <t xml:space="preserve">  Název etapy</t>
  </si>
  <si>
    <t>Datum ukončení etapy</t>
  </si>
  <si>
    <t>skutečnost</t>
  </si>
  <si>
    <t>Měrná</t>
  </si>
  <si>
    <t>jednotka</t>
  </si>
  <si>
    <t>sl.8</t>
  </si>
  <si>
    <t>Název parametru</t>
  </si>
  <si>
    <t xml:space="preserve">   Název ukazatele bilance potřeb a zdrojů financování akce (projektu)</t>
  </si>
  <si>
    <t xml:space="preserve"> Souhrn zdrojů účasti státního rozpočtu </t>
  </si>
  <si>
    <t>plán</t>
  </si>
  <si>
    <t>Hodnota parametru</t>
  </si>
  <si>
    <t>Závaznost parametru</t>
  </si>
  <si>
    <t>Závaznost ukazatele</t>
  </si>
  <si>
    <t>form.</t>
  </si>
  <si>
    <t>pod čj.:</t>
  </si>
  <si>
    <t xml:space="preserve"> Vypracování návrhu investičního záměru (žádosti o dotaci)</t>
  </si>
  <si>
    <t xml:space="preserve"> Vypracování návrhu dokumentace projektu (žádosti o vydání "Rozhodnutí")</t>
  </si>
  <si>
    <t>dnů</t>
  </si>
  <si>
    <t>Plnění stanoveného termínu</t>
  </si>
  <si>
    <t>vyhodnocení plnění</t>
  </si>
  <si>
    <t>termínů</t>
  </si>
  <si>
    <t>překročení</t>
  </si>
  <si>
    <t>Skutečné</t>
  </si>
  <si>
    <t>P R O P O Č T Y</t>
  </si>
  <si>
    <t>Propočty pro vyhodnocení plnění závazně stanovených parametrů</t>
  </si>
  <si>
    <t>R05</t>
  </si>
  <si>
    <t>MAX</t>
  </si>
  <si>
    <t>MIN</t>
  </si>
  <si>
    <t>PRE</t>
  </si>
  <si>
    <t>Vyhodnocení plnění</t>
  </si>
  <si>
    <t>závaznost:</t>
  </si>
  <si>
    <t xml:space="preserve"> Finanční potřeby nekryté zdroji</t>
  </si>
  <si>
    <t>Razítko a podpis:</t>
  </si>
  <si>
    <t>Plánovaný termín</t>
  </si>
  <si>
    <t>- splněn dříve o
+ překročen o</t>
  </si>
  <si>
    <t>Poskytnuta záloha dodavateli</t>
  </si>
  <si>
    <t>Akce ukončena zápisem o převzetí zboží, dodávky díla apod. dne</t>
  </si>
  <si>
    <t>ve výši (v Kč)</t>
  </si>
  <si>
    <t>Údaje o financování a průběhu realizace akce</t>
  </si>
  <si>
    <t>Stav ukazatele po ukončení akce</t>
  </si>
  <si>
    <t>List č. 2</t>
  </si>
  <si>
    <t xml:space="preserve"> Název akce    (projektu):</t>
  </si>
  <si>
    <t>sl. 2</t>
  </si>
  <si>
    <t>sl. 3</t>
  </si>
  <si>
    <t>sl. 4</t>
  </si>
  <si>
    <t>sl. 5</t>
  </si>
  <si>
    <t>sl. 6</t>
  </si>
  <si>
    <t>sl. 7</t>
  </si>
  <si>
    <t>Vypracoval:</t>
  </si>
  <si>
    <t>Schválil:</t>
  </si>
  <si>
    <t>E - mail:</t>
  </si>
  <si>
    <t xml:space="preserve"> telefon:</t>
  </si>
  <si>
    <t xml:space="preserve"> datum:</t>
  </si>
  <si>
    <t>Dokument předkládá:</t>
  </si>
  <si>
    <t xml:space="preserve"> Název akce
(projektu):</t>
  </si>
  <si>
    <t>List č. 1</t>
  </si>
  <si>
    <t>Vyhodnocení plnění parametrů stanovených v Rozhodnutí o financování akce (projektu):</t>
  </si>
  <si>
    <t>Název ukazatele:</t>
  </si>
  <si>
    <t xml:space="preserve"> Razítko a podpis:</t>
  </si>
  <si>
    <t>Dokument 
předkládá:</t>
  </si>
  <si>
    <t>pod č.j.:</t>
  </si>
  <si>
    <t>Náklady dokumentace k registraci projektu</t>
  </si>
  <si>
    <t>Náklady dokumentace projektu</t>
  </si>
  <si>
    <t>Náklady řízení přípravy a realizace projektu</t>
  </si>
  <si>
    <t>Náklady na výkup nemovitého majetku</t>
  </si>
  <si>
    <t>Náklady inženýrské činnosti projektu</t>
  </si>
  <si>
    <t>Jiné náklady přípravy a zabezpečení projektu</t>
  </si>
  <si>
    <t>601s</t>
  </si>
  <si>
    <t>Náklady přípravy a zabezpečení projektu</t>
  </si>
  <si>
    <t>Náklady pořízení stavebních objektů</t>
  </si>
  <si>
    <t>Náklady obnovy stavebních objektů</t>
  </si>
  <si>
    <t>Náklady pořízení provozních souborů  ICT</t>
  </si>
  <si>
    <t>Náklady obnovy provozních souborů ICT</t>
  </si>
  <si>
    <t>Náklady pořízení provozních souborů  jiných než ICT</t>
  </si>
  <si>
    <t>Náklady obnovy provozních souborů jiných než ICT</t>
  </si>
  <si>
    <t>Náklady na zajištění dodávek energií</t>
  </si>
  <si>
    <t>Náklady úplatného převodu nemovitého majetku</t>
  </si>
  <si>
    <t>Jiné náklady stavební a technologické části staveb</t>
  </si>
  <si>
    <t>609s</t>
  </si>
  <si>
    <t>Náklady budov a staveb</t>
  </si>
  <si>
    <t>Náklady pořízení dopravních prostředků</t>
  </si>
  <si>
    <t>Náklady obnovy dopravních prostředků</t>
  </si>
  <si>
    <t>Náklady pořízení strojů, přístrojů a  zařízení ICT</t>
  </si>
  <si>
    <t>Náklady obnovy strojů, přístrojů a  zařízení ICT</t>
  </si>
  <si>
    <t>Náklady pořízení strojů, přístrojů a  zařízení jiných než ICT</t>
  </si>
  <si>
    <t>Náklady obnovy strojů, přístrojů a  zařízení jiných než ICT</t>
  </si>
  <si>
    <t>Náklady  pořízení uměleckých děl a předmětů</t>
  </si>
  <si>
    <t>Náklady obnovy uměleckých děl a předmětů</t>
  </si>
  <si>
    <t>Jiné náklady na stroje, zařízení a inventář</t>
  </si>
  <si>
    <t>611s</t>
  </si>
  <si>
    <t>Náklady na stroje, zařízení a inventář</t>
  </si>
  <si>
    <t>Náklady pořízení programového vybavení</t>
  </si>
  <si>
    <t>Náklady obnovy programového vybavení</t>
  </si>
  <si>
    <t>Náklady na ocenitelná práva</t>
  </si>
  <si>
    <t>Jiné náklady na nehmotný majetek</t>
  </si>
  <si>
    <t>613s</t>
  </si>
  <si>
    <t>Náklady na nehmotný majetek</t>
  </si>
  <si>
    <t>Náklady úplatného převodu pozemků</t>
  </si>
  <si>
    <t>Náklady úplatného převodu budov a staveb</t>
  </si>
  <si>
    <t>Úroky z dodavatelských úvěrů</t>
  </si>
  <si>
    <t>Jiné výše neuvedené náklady realizace projektu</t>
  </si>
  <si>
    <t>615s</t>
  </si>
  <si>
    <t>Ostatní náklady realizace projektu</t>
  </si>
  <si>
    <t>Rezerva na změny věcné</t>
  </si>
  <si>
    <t>Rezerva na změny cenové</t>
  </si>
  <si>
    <t>Rezerva na kurzové vlivy</t>
  </si>
  <si>
    <t>Jiný než výše uvedený druh rezervy</t>
  </si>
  <si>
    <t>617s</t>
  </si>
  <si>
    <t>Rezerva v nákladech</t>
  </si>
  <si>
    <t>Příspěvky poskytnuté na sdruženou akci</t>
  </si>
  <si>
    <t>Splátky dodavatelských úvěrů</t>
  </si>
  <si>
    <t>Jiné investiční potřeby výše neuvedené</t>
  </si>
  <si>
    <t>627s</t>
  </si>
  <si>
    <t>Ostatní finanční potřeby</t>
  </si>
  <si>
    <t>64ps</t>
  </si>
  <si>
    <t>SOUHRN FINANČNÍCH POTŘEB PROJEKTU</t>
  </si>
  <si>
    <t>Zdroje financování akce (projektu) - skutečnost:</t>
  </si>
  <si>
    <t>NFV - rozpočet kapitoly správce programu</t>
  </si>
  <si>
    <t>6550a</t>
  </si>
  <si>
    <t>NFV - rozpočet kapitoly správce programu - NNV projektu</t>
  </si>
  <si>
    <t>6550b</t>
  </si>
  <si>
    <t>NFV - rozpočet kapitoly správce programu - NNV programu/titulu</t>
  </si>
  <si>
    <t>6550v</t>
  </si>
  <si>
    <t>NFV - rozpočet kapitoly správce programu - vázání prostředků</t>
  </si>
  <si>
    <t>NFV - použití zdrojů kapitoly OSFA</t>
  </si>
  <si>
    <t>6551a</t>
  </si>
  <si>
    <t>NFV - použití zdrojů kapitoly OSFA - NNV projektu</t>
  </si>
  <si>
    <t>6551b</t>
  </si>
  <si>
    <t>NFV - použití zdrojů kapitoly OSFA - NNV programu/titulu</t>
  </si>
  <si>
    <t>6551v</t>
  </si>
  <si>
    <t>NFV - použití zdrojů kapitoly OSFA - vázání prostředků</t>
  </si>
  <si>
    <t>NFV - použití mimorozpočtových prostředků OSS</t>
  </si>
  <si>
    <t>NFV - použití jiných než výše uvedených zdrojů</t>
  </si>
  <si>
    <t>655s</t>
  </si>
  <si>
    <t>Návratné finanční výpomoci ze státního rozpočtu (NFV)</t>
  </si>
  <si>
    <t>VDS - rozpočet kapitoly správce programu</t>
  </si>
  <si>
    <t>6570a</t>
  </si>
  <si>
    <t>VDS - rozpočet kapitoly správce programu - NNV projektu</t>
  </si>
  <si>
    <t>6570b</t>
  </si>
  <si>
    <t>VDS - rozpočet kapitoly správce programu - NNV programu/titulu</t>
  </si>
  <si>
    <t>6570v</t>
  </si>
  <si>
    <t>VDS - rozpočet kapitoly správce programu - vázání prostředků</t>
  </si>
  <si>
    <t>VDS - převody z kapitoly OSFA</t>
  </si>
  <si>
    <t>6571a</t>
  </si>
  <si>
    <t>VDS - převody z kapitoly OSFA - NNV projektu</t>
  </si>
  <si>
    <t>6571b</t>
  </si>
  <si>
    <t>VDS - převody z kapitoly OSFA - NNV programu/titulu</t>
  </si>
  <si>
    <t>6571v</t>
  </si>
  <si>
    <t>VDS - převody z kapitoly OSFA - vázání prostředků</t>
  </si>
  <si>
    <t>VDS - převody z kapitoly VPS</t>
  </si>
  <si>
    <t>6572a</t>
  </si>
  <si>
    <t>VDS - převody z kapitoly VPS - NNV projektu</t>
  </si>
  <si>
    <t>6572b</t>
  </si>
  <si>
    <t>VDS - převody z kapitoly VPS - NNV programu/titulu</t>
  </si>
  <si>
    <t>6572v</t>
  </si>
  <si>
    <t>VDS - převody z kapitoly VPS - vázání prostředků</t>
  </si>
  <si>
    <t>VDS - použití mimorozpočtových prostředků OSS</t>
  </si>
  <si>
    <t>VDS - použití jiných než výše uvedených zdrojů</t>
  </si>
  <si>
    <t>657J</t>
  </si>
  <si>
    <t>VDS - převody z kapitoly SD</t>
  </si>
  <si>
    <t>657Ja</t>
  </si>
  <si>
    <t>VDS - převody z kapitoly SD - NNV projektu</t>
  </si>
  <si>
    <t>657Jb</t>
  </si>
  <si>
    <t>VDS - převody z kapitoly SD - NNV programu/titulu</t>
  </si>
  <si>
    <t>657Jv</t>
  </si>
  <si>
    <t>VDS - převody z kapitoly SD - vázání prostředků</t>
  </si>
  <si>
    <t>657s</t>
  </si>
  <si>
    <t>Výdaje OSS a dotace ze státního rozpočtu (VDS)</t>
  </si>
  <si>
    <t>RF - ostatní</t>
  </si>
  <si>
    <t>RF - rozpočet kapitoly správce programu</t>
  </si>
  <si>
    <t>659s</t>
  </si>
  <si>
    <t>RF - celkem</t>
  </si>
  <si>
    <t>OSFA - převody z Fondu národního majetku</t>
  </si>
  <si>
    <t>OSFA - zdroje určené specielními zákony</t>
  </si>
  <si>
    <t>OSFA - jiné účelově určené položky</t>
  </si>
  <si>
    <t>663s</t>
  </si>
  <si>
    <t>Zdroje kapitoly Operace státních fin.aktiv (OSFA)</t>
  </si>
  <si>
    <t>SD - jiné výše neuvedené zdroje</t>
  </si>
  <si>
    <t>665s</t>
  </si>
  <si>
    <t>Zdroje kapitoly Státní dluh (SD)</t>
  </si>
  <si>
    <t>Použití prostředků Fondu reprodukce majetku</t>
  </si>
  <si>
    <t>Jiné než výše uvedené vlastní zdroje účastníka programu</t>
  </si>
  <si>
    <t>667s</t>
  </si>
  <si>
    <t>Vlastní zdroje účastníka programu (VZ)</t>
  </si>
  <si>
    <t>Dotace z rozpočtu obce</t>
  </si>
  <si>
    <t>Jiné dotace z ÚSC</t>
  </si>
  <si>
    <t>Dotace z rozpočtu kraje</t>
  </si>
  <si>
    <t>671s</t>
  </si>
  <si>
    <t>Dotace z územních rozpočtů</t>
  </si>
  <si>
    <t>Příspěvky přijaté na sdruženou akci</t>
  </si>
  <si>
    <t>Dodavatelské úvěry</t>
  </si>
  <si>
    <t>Jiné cizí zdroje tuzemské výše neuvedené</t>
  </si>
  <si>
    <t>675s</t>
  </si>
  <si>
    <t>Jiné zdroje tuzemské</t>
  </si>
  <si>
    <t>69zs</t>
  </si>
  <si>
    <t>Identifikační číslo SMVS:</t>
  </si>
  <si>
    <t>EDS / SMVS</t>
  </si>
  <si>
    <t>Sk 09</t>
  </si>
  <si>
    <t xml:space="preserve"> Souhrn ostatních zdrojů financování </t>
  </si>
  <si>
    <t>Ukazatel celkem v Kč</t>
  </si>
  <si>
    <t>Číslo řádku</t>
  </si>
  <si>
    <r>
      <t>plánovaná hodnota (</t>
    </r>
    <r>
      <rPr>
        <sz val="10"/>
        <color indexed="12"/>
        <rFont val="Arial CE"/>
        <family val="0"/>
      </rPr>
      <t>poslední platné rozhodnutí)</t>
    </r>
  </si>
  <si>
    <t>SOUHRN FINANČNÍCH ZDROJŮ AKCE  (PROJEKTU)</t>
  </si>
  <si>
    <t>Smluvní závazek uzavřen</t>
  </si>
  <si>
    <t>datum</t>
  </si>
  <si>
    <t>smluvní partner</t>
  </si>
  <si>
    <t xml:space="preserve"> Realizace akce (projektu) stanovená poskytovatelem</t>
  </si>
  <si>
    <t>Předložení dokumentace k závěrečnému vyhodnocení akce (projektu)</t>
  </si>
  <si>
    <t>S09 120</t>
  </si>
  <si>
    <t>Číslo ř. form.    S09 140</t>
  </si>
  <si>
    <t>501s</t>
  </si>
  <si>
    <t>509s</t>
  </si>
  <si>
    <t>5611s</t>
  </si>
  <si>
    <t>513s</t>
  </si>
  <si>
    <t>515s</t>
  </si>
  <si>
    <t>Jiné neinvestiční potřeby výše neuvedené</t>
  </si>
  <si>
    <t>527s</t>
  </si>
  <si>
    <t>54ps</t>
  </si>
  <si>
    <t>517s</t>
  </si>
  <si>
    <t>5550a</t>
  </si>
  <si>
    <t>5550b</t>
  </si>
  <si>
    <t>5550v</t>
  </si>
  <si>
    <t>5551a</t>
  </si>
  <si>
    <t>5551b</t>
  </si>
  <si>
    <t>5551v</t>
  </si>
  <si>
    <t>555s</t>
  </si>
  <si>
    <t>Použití prostředků z povoleného překročení rozpočtu výdajů podle § 50 zákona č. 218/2000 Sb.</t>
  </si>
  <si>
    <t>5570a</t>
  </si>
  <si>
    <t>5570b</t>
  </si>
  <si>
    <t>5570v</t>
  </si>
  <si>
    <t>5571a</t>
  </si>
  <si>
    <t>5571b</t>
  </si>
  <si>
    <t>5571v</t>
  </si>
  <si>
    <t>5572a</t>
  </si>
  <si>
    <t>5572b</t>
  </si>
  <si>
    <t>5572v</t>
  </si>
  <si>
    <t>557J</t>
  </si>
  <si>
    <t>557Ja</t>
  </si>
  <si>
    <t>557Jb</t>
  </si>
  <si>
    <t>557Jv</t>
  </si>
  <si>
    <t>557s</t>
  </si>
  <si>
    <t>559s</t>
  </si>
  <si>
    <t>563s</t>
  </si>
  <si>
    <t>565s</t>
  </si>
  <si>
    <t>567s</t>
  </si>
  <si>
    <t>571s</t>
  </si>
  <si>
    <t>575s</t>
  </si>
  <si>
    <t>59zs</t>
  </si>
  <si>
    <t xml:space="preserve"> </t>
  </si>
  <si>
    <t>skutečná    hodnota celého projektu</t>
  </si>
  <si>
    <t>SKUTEČNOST  posledního roku čerpání</t>
  </si>
  <si>
    <t>Zpráva k závěrečnému vyhodnocení akce</t>
  </si>
  <si>
    <t>Vyhodnocení plnění ukazatelů bilance INVESTIČNÍCH potřeb a zdrojů stanovených v Rozhodnutí o financování akce (projektu):</t>
  </si>
  <si>
    <r>
      <t>Vyhodnocení plnění ukazatelů bilance</t>
    </r>
    <r>
      <rPr>
        <b/>
        <sz val="10"/>
        <rFont val="Arial CE"/>
        <family val="0"/>
      </rPr>
      <t xml:space="preserve"> </t>
    </r>
    <r>
      <rPr>
        <b/>
        <sz val="12"/>
        <rFont val="Arial CE"/>
        <family val="0"/>
      </rPr>
      <t>NEINVESTIČNÍCH</t>
    </r>
    <r>
      <rPr>
        <b/>
        <sz val="10"/>
        <rFont val="Arial CE"/>
        <family val="0"/>
      </rPr>
      <t xml:space="preserve"> </t>
    </r>
    <r>
      <rPr>
        <b/>
        <sz val="10"/>
        <rFont val="Arial CE"/>
        <family val="2"/>
      </rPr>
      <t>potřeb a zdrojů stanovených v Rozhodnutí o financování akce (projektu):</t>
    </r>
  </si>
  <si>
    <t>Náklady na nákup materiálu (bez dlouhodobého hmotného majetku)</t>
  </si>
  <si>
    <t>505s</t>
  </si>
  <si>
    <t>Náklady na materiál, vodu a energie</t>
  </si>
  <si>
    <t>NENÍ</t>
  </si>
  <si>
    <t>507s</t>
  </si>
  <si>
    <t>Náklady na služby ostatní výše neuvedené</t>
  </si>
  <si>
    <t>Náklady na nákup služeb</t>
  </si>
  <si>
    <t>Náklady na školení a vzdělávání</t>
  </si>
  <si>
    <t>…….</t>
  </si>
  <si>
    <r>
      <t xml:space="preserve">plánovaná hodnota   </t>
    </r>
    <r>
      <rPr>
        <sz val="10"/>
        <color indexed="12"/>
        <rFont val="Arial CE"/>
        <family val="0"/>
      </rPr>
      <t>poslední platné RoPD ze dene:</t>
    </r>
  </si>
  <si>
    <t>Potřeby akce (projektu) - skutečnost:</t>
  </si>
  <si>
    <t>Identifikace předkladatele vstupních dat EDS/SMVS</t>
  </si>
  <si>
    <t>SOUHRN FINANČNÍCH INVESTIČNÍCH  ZDROJŮ AKCE</t>
  </si>
  <si>
    <t>Údaje o splnění podmínek stanovených v registračním listu nebo v rozhodnutí o poskytnutí dotaci</t>
  </si>
  <si>
    <t>;</t>
  </si>
  <si>
    <t xml:space="preserve"> Identifikace předkladatele vstupních dat EDS/SMVS</t>
  </si>
  <si>
    <t>EDS/SMVS</t>
  </si>
  <si>
    <t>List č.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</si>
</sst>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m\o\n\th\ d\,\ \y\y\y\y"/>
    <numFmt numFmtId="166" formatCode="#,##0.000"/>
    <numFmt numFmtId="167" formatCode="###,###,###"/>
    <numFmt numFmtId="168" formatCode="####"/>
    <numFmt numFmtId="169" formatCode="0.000"/>
    <numFmt numFmtId="170" formatCode="d\.m\.yyyy;@"/>
    <numFmt numFmtId="171" formatCode="###,###,##0.000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E"/>
      <family val="2"/>
    </font>
    <font>
      <sz val="12"/>
      <name val="Courier"/>
      <family val="1"/>
    </font>
    <font>
      <b/>
      <sz val="14"/>
      <name val="Arial CE"/>
      <family val="2"/>
    </font>
    <font>
      <b/>
      <sz val="12"/>
      <color indexed="8"/>
      <name val="Arial CE"/>
      <family val="2"/>
    </font>
    <font>
      <b/>
      <sz val="16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color indexed="8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10"/>
      <color indexed="17"/>
      <name val="Arial CE"/>
      <family val="2"/>
    </font>
    <font>
      <b/>
      <sz val="14"/>
      <color indexed="8"/>
      <name val="Arial CE"/>
      <family val="2"/>
    </font>
    <font>
      <b/>
      <sz val="8"/>
      <name val="Arial CE"/>
      <family val="2"/>
    </font>
    <font>
      <b/>
      <sz val="9"/>
      <color indexed="12"/>
      <name val="Arial CE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9"/>
      <color indexed="8"/>
      <name val="Arial CE"/>
      <family val="0"/>
    </font>
    <font>
      <b/>
      <sz val="16"/>
      <name val="Arial CE"/>
      <family val="0"/>
    </font>
    <font>
      <sz val="10"/>
      <name val="Helv"/>
      <family val="0"/>
    </font>
    <font>
      <b/>
      <sz val="16"/>
      <color indexed="10"/>
      <name val="Arial CE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2"/>
      </patternFill>
    </fill>
    <fill>
      <patternFill patternType="lightGray">
        <fgColor indexed="47"/>
      </patternFill>
    </fill>
    <fill>
      <patternFill patternType="solid">
        <fgColor indexed="65"/>
        <bgColor indexed="64"/>
      </patternFill>
    </fill>
    <fill>
      <patternFill patternType="mediumGray">
        <fgColor indexed="52"/>
        <bgColor indexed="9"/>
      </patternFill>
    </fill>
    <fill>
      <patternFill patternType="mediumGray">
        <fgColor indexed="52"/>
      </patternFill>
    </fill>
    <fill>
      <patternFill patternType="darkGray">
        <fgColor indexed="52"/>
      </patternFill>
    </fill>
    <fill>
      <patternFill patternType="mediumGray">
        <fgColor indexed="43"/>
      </patternFill>
    </fill>
    <fill>
      <patternFill patternType="mediumGray">
        <fgColor indexed="27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6"/>
      </patternFill>
    </fill>
    <fill>
      <patternFill patternType="mediumGray">
        <fgColor indexed="26"/>
        <bgColor indexed="26"/>
      </patternFill>
    </fill>
    <fill>
      <patternFill patternType="mediumGray">
        <fgColor theme="0"/>
        <bgColor rgb="FFCCFFCC"/>
      </patternFill>
    </fill>
    <fill>
      <patternFill patternType="mediumGray">
        <fgColor indexed="43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34"/>
        <bgColor indexed="26"/>
      </patternFill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thin"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hair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medium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/>
    </border>
    <border>
      <left style="thin"/>
      <right style="hair"/>
      <top style="hair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hair"/>
      <top style="medium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hair"/>
      <right style="hair"/>
      <top style="medium"/>
      <bottom style="medium"/>
    </border>
    <border>
      <left style="hair"/>
      <right style="hair"/>
      <top style="hair"/>
      <bottom/>
    </border>
    <border>
      <left style="thin"/>
      <right style="hair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 style="thin"/>
      <right style="medium"/>
      <top style="thin"/>
      <bottom style="thin"/>
    </border>
    <border>
      <left style="hair"/>
      <right style="medium"/>
      <top style="hair"/>
      <bottom style="hair"/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/>
      <right style="medium"/>
      <top/>
      <bottom style="hair"/>
    </border>
    <border>
      <left/>
      <right/>
      <top style="hair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hair"/>
      <right style="hair"/>
      <top style="medium"/>
      <bottom style="hair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thin"/>
      <bottom style="medium"/>
    </border>
    <border>
      <left style="hair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medium"/>
      <top style="hair"/>
      <bottom style="medium"/>
    </border>
    <border>
      <left style="hair"/>
      <right/>
      <top style="hair"/>
      <bottom style="medium"/>
    </border>
    <border>
      <left style="hair"/>
      <right/>
      <top/>
      <bottom style="medium"/>
    </border>
    <border>
      <left style="hair"/>
      <right/>
      <top style="hair"/>
      <bottom style="thin"/>
    </border>
    <border>
      <left style="hair"/>
      <right/>
      <top style="medium"/>
      <bottom style="hair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thin"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0" borderId="8">
      <alignment/>
      <protection locked="0"/>
    </xf>
    <xf numFmtId="0" fontId="66" fillId="25" borderId="9" applyNumberFormat="0" applyAlignment="0" applyProtection="0"/>
    <xf numFmtId="0" fontId="67" fillId="26" borderId="9" applyNumberFormat="0" applyAlignment="0" applyProtection="0"/>
    <xf numFmtId="0" fontId="68" fillId="26" borderId="10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53" applyFont="1" applyFill="1" applyBorder="1" applyProtection="1">
      <alignment/>
      <protection hidden="1"/>
    </xf>
    <xf numFmtId="167" fontId="15" fillId="0" borderId="0" xfId="53" applyNumberFormat="1" applyFont="1" applyFill="1" applyBorder="1" applyAlignment="1" applyProtection="1">
      <alignment horizontal="center" vertical="center"/>
      <protection hidden="1"/>
    </xf>
    <xf numFmtId="167" fontId="17" fillId="0" borderId="0" xfId="56" applyNumberFormat="1" applyFont="1" applyFill="1" applyBorder="1" applyAlignment="1" applyProtection="1">
      <alignment horizontal="left" vertical="center"/>
      <protection hidden="1"/>
    </xf>
    <xf numFmtId="167" fontId="15" fillId="0" borderId="0" xfId="56" applyNumberFormat="1" applyFont="1" applyFill="1" applyBorder="1" applyAlignment="1" applyProtection="1">
      <alignment horizontal="left"/>
      <protection hidden="1"/>
    </xf>
    <xf numFmtId="0" fontId="0" fillId="0" borderId="11" xfId="53" applyFont="1" applyFill="1" applyBorder="1" applyAlignment="1" applyProtection="1">
      <alignment horizontal="center"/>
      <protection hidden="1"/>
    </xf>
    <xf numFmtId="0" fontId="0" fillId="0" borderId="11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horizont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164" fontId="15" fillId="0" borderId="0" xfId="56" applyFont="1" applyFill="1" applyBorder="1" applyAlignment="1" applyProtection="1">
      <alignment horizontal="left"/>
      <protection hidden="1"/>
    </xf>
    <xf numFmtId="164" fontId="0" fillId="0" borderId="0" xfId="56" applyFont="1" applyFill="1" applyBorder="1" applyAlignment="1" applyProtection="1">
      <alignment horizontal="left" vertical="center"/>
      <protection hidden="1"/>
    </xf>
    <xf numFmtId="167" fontId="15" fillId="0" borderId="0" xfId="53" applyNumberFormat="1" applyFont="1" applyFill="1" applyBorder="1" applyAlignment="1" applyProtection="1">
      <alignment horizontal="right" vertical="center"/>
      <protection hidden="1"/>
    </xf>
    <xf numFmtId="168" fontId="15" fillId="0" borderId="0" xfId="53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 horizontal="center"/>
    </xf>
    <xf numFmtId="3" fontId="15" fillId="33" borderId="21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34" borderId="21" xfId="0" applyFill="1" applyBorder="1" applyAlignment="1">
      <alignment/>
    </xf>
    <xf numFmtId="3" fontId="15" fillId="34" borderId="23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15" fillId="33" borderId="25" xfId="0" applyNumberFormat="1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34" borderId="25" xfId="0" applyFill="1" applyBorder="1" applyAlignment="1">
      <alignment/>
    </xf>
    <xf numFmtId="3" fontId="15" fillId="34" borderId="2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5" fillId="33" borderId="28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15" fillId="34" borderId="28" xfId="0" applyNumberFormat="1" applyFont="1" applyFill="1" applyBorder="1" applyAlignment="1">
      <alignment horizontal="center"/>
    </xf>
    <xf numFmtId="3" fontId="15" fillId="34" borderId="19" xfId="0" applyNumberFormat="1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center"/>
    </xf>
    <xf numFmtId="3" fontId="15" fillId="33" borderId="31" xfId="0" applyNumberFormat="1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15" fillId="33" borderId="27" xfId="0" applyNumberFormat="1" applyFont="1" applyFill="1" applyBorder="1" applyAlignment="1">
      <alignment horizontal="center"/>
    </xf>
    <xf numFmtId="3" fontId="15" fillId="0" borderId="28" xfId="0" applyNumberFormat="1" applyFont="1" applyFill="1" applyBorder="1" applyAlignment="1">
      <alignment horizontal="center"/>
    </xf>
    <xf numFmtId="3" fontId="15" fillId="33" borderId="19" xfId="0" applyNumberFormat="1" applyFont="1" applyFill="1" applyBorder="1" applyAlignment="1">
      <alignment horizontal="center"/>
    </xf>
    <xf numFmtId="3" fontId="15" fillId="33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7" fontId="0" fillId="0" borderId="37" xfId="56" applyNumberFormat="1" applyFont="1" applyFill="1" applyBorder="1" applyAlignment="1" applyProtection="1">
      <alignment horizontal="center"/>
      <protection hidden="1"/>
    </xf>
    <xf numFmtId="167" fontId="0" fillId="0" borderId="32" xfId="56" applyNumberFormat="1" applyFont="1" applyFill="1" applyBorder="1" applyAlignment="1" applyProtection="1">
      <alignment horizontal="center"/>
      <protection hidden="1"/>
    </xf>
    <xf numFmtId="1" fontId="0" fillId="0" borderId="38" xfId="53" applyNumberFormat="1" applyFont="1" applyFill="1" applyBorder="1" applyAlignment="1" applyProtection="1">
      <alignment horizontal="center"/>
      <protection hidden="1"/>
    </xf>
    <xf numFmtId="0" fontId="0" fillId="0" borderId="39" xfId="53" applyFont="1" applyFill="1" applyBorder="1" applyAlignment="1" applyProtection="1">
      <alignment horizontal="center" vertical="center"/>
      <protection hidden="1"/>
    </xf>
    <xf numFmtId="0" fontId="0" fillId="0" borderId="37" xfId="53" applyFont="1" applyFill="1" applyBorder="1" applyAlignment="1" applyProtection="1">
      <alignment horizontal="center" vertical="center"/>
      <protection hidden="1"/>
    </xf>
    <xf numFmtId="167" fontId="20" fillId="0" borderId="0" xfId="56" applyNumberFormat="1" applyFont="1" applyFill="1" applyBorder="1" applyAlignment="1" applyProtection="1">
      <alignment horizontal="center" vertical="center"/>
      <protection hidden="1"/>
    </xf>
    <xf numFmtId="167" fontId="20" fillId="0" borderId="0" xfId="56" applyNumberFormat="1" applyFont="1" applyFill="1" applyBorder="1" applyAlignment="1" applyProtection="1">
      <alignment horizontal="left" vertical="center"/>
      <protection hidden="1"/>
    </xf>
    <xf numFmtId="166" fontId="20" fillId="0" borderId="0" xfId="56" applyNumberFormat="1" applyFont="1" applyFill="1" applyBorder="1" applyAlignment="1" applyProtection="1">
      <alignment horizontal="right" vertical="center"/>
      <protection hidden="1"/>
    </xf>
    <xf numFmtId="167" fontId="12" fillId="0" borderId="0" xfId="53" applyNumberFormat="1" applyFont="1" applyFill="1" applyBorder="1" applyAlignment="1" applyProtection="1">
      <alignment horizontal="center" vertical="center"/>
      <protection hidden="1"/>
    </xf>
    <xf numFmtId="167" fontId="0" fillId="0" borderId="11" xfId="56" applyNumberFormat="1" applyFont="1" applyFill="1" applyBorder="1" applyAlignment="1" applyProtection="1">
      <alignment horizontal="center"/>
      <protection hidden="1"/>
    </xf>
    <xf numFmtId="0" fontId="7" fillId="0" borderId="40" xfId="53" applyFont="1" applyFill="1" applyBorder="1" applyAlignment="1" applyProtection="1">
      <alignment horizontal="center" vertical="center"/>
      <protection hidden="1"/>
    </xf>
    <xf numFmtId="0" fontId="7" fillId="0" borderId="16" xfId="53" applyFont="1" applyFill="1" applyBorder="1" applyAlignment="1" applyProtection="1">
      <alignment horizontal="center" vertical="center"/>
      <protection hidden="1"/>
    </xf>
    <xf numFmtId="164" fontId="0" fillId="0" borderId="41" xfId="56" applyFont="1" applyFill="1" applyBorder="1" applyAlignment="1" applyProtection="1">
      <alignment horizontal="center" vertical="center"/>
      <protection hidden="1"/>
    </xf>
    <xf numFmtId="0" fontId="8" fillId="0" borderId="12" xfId="53" applyFont="1" applyFill="1" applyBorder="1" applyAlignment="1" applyProtection="1">
      <alignment horizontal="right" vertical="center"/>
      <protection hidden="1"/>
    </xf>
    <xf numFmtId="0" fontId="0" fillId="0" borderId="0" xfId="53" applyFill="1" applyBorder="1" applyProtection="1">
      <alignment/>
      <protection hidden="1"/>
    </xf>
    <xf numFmtId="0" fontId="0" fillId="0" borderId="41" xfId="53" applyFont="1" applyFill="1" applyBorder="1" applyAlignment="1" applyProtection="1">
      <alignment horizontal="center"/>
      <protection hidden="1"/>
    </xf>
    <xf numFmtId="0" fontId="0" fillId="0" borderId="38" xfId="53" applyFont="1" applyFill="1" applyBorder="1" applyAlignment="1" applyProtection="1">
      <alignment horizontal="center"/>
      <protection hidden="1"/>
    </xf>
    <xf numFmtId="167" fontId="15" fillId="0" borderId="42" xfId="53" applyNumberFormat="1" applyFont="1" applyFill="1" applyBorder="1" applyAlignment="1" applyProtection="1">
      <alignment horizontal="center" vertical="center"/>
      <protection hidden="1"/>
    </xf>
    <xf numFmtId="167" fontId="0" fillId="0" borderId="43" xfId="53" applyNumberFormat="1" applyFont="1" applyFill="1" applyBorder="1" applyAlignment="1" applyProtection="1">
      <alignment horizontal="center" vertical="center"/>
      <protection hidden="1"/>
    </xf>
    <xf numFmtId="168" fontId="23" fillId="0" borderId="16" xfId="53" applyNumberFormat="1" applyFont="1" applyFill="1" applyBorder="1" applyAlignment="1" applyProtection="1">
      <alignment horizontal="left" vertical="center"/>
      <protection hidden="1"/>
    </xf>
    <xf numFmtId="167" fontId="0" fillId="0" borderId="44" xfId="56" applyNumberFormat="1" applyFont="1" applyFill="1" applyBorder="1" applyAlignment="1" applyProtection="1">
      <alignment horizontal="left" vertical="center"/>
      <protection hidden="1"/>
    </xf>
    <xf numFmtId="167" fontId="0" fillId="0" borderId="45" xfId="56" applyNumberFormat="1" applyFont="1" applyFill="1" applyBorder="1" applyAlignment="1" applyProtection="1">
      <alignment horizontal="center"/>
      <protection hidden="1"/>
    </xf>
    <xf numFmtId="0" fontId="6" fillId="0" borderId="46" xfId="53" applyFont="1" applyFill="1" applyBorder="1" applyAlignment="1" applyProtection="1">
      <alignment horizontal="center" vertical="center"/>
      <protection hidden="1"/>
    </xf>
    <xf numFmtId="0" fontId="9" fillId="0" borderId="46" xfId="53" applyFont="1" applyFill="1" applyBorder="1" applyAlignment="1" applyProtection="1">
      <alignment horizontal="center" vertical="center" wrapText="1"/>
      <protection hidden="1"/>
    </xf>
    <xf numFmtId="167" fontId="15" fillId="0" borderId="47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25" fillId="0" borderId="0" xfId="53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right" vertical="center"/>
      <protection hidden="1"/>
    </xf>
    <xf numFmtId="0" fontId="8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3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12" xfId="53" applyFont="1" applyFill="1" applyBorder="1" applyAlignment="1" applyProtection="1">
      <alignment horizontal="center" vertical="justify"/>
      <protection hidden="1"/>
    </xf>
    <xf numFmtId="0" fontId="9" fillId="0" borderId="46" xfId="53" applyFont="1" applyFill="1" applyBorder="1" applyAlignment="1" applyProtection="1">
      <alignment horizontal="center" vertical="justify"/>
      <protection hidden="1"/>
    </xf>
    <xf numFmtId="167" fontId="0" fillId="35" borderId="48" xfId="53" applyNumberFormat="1" applyFont="1" applyFill="1" applyBorder="1" applyAlignment="1" applyProtection="1">
      <alignment horizontal="center" vertical="center"/>
      <protection hidden="1"/>
    </xf>
    <xf numFmtId="0" fontId="7" fillId="0" borderId="46" xfId="53" applyFont="1" applyFill="1" applyBorder="1" applyAlignment="1" applyProtection="1">
      <alignment horizontal="center" vertical="center"/>
      <protection hidden="1"/>
    </xf>
    <xf numFmtId="167" fontId="17" fillId="0" borderId="46" xfId="56" applyNumberFormat="1" applyFont="1" applyFill="1" applyBorder="1" applyAlignment="1" applyProtection="1">
      <alignment horizontal="center"/>
      <protection hidden="1"/>
    </xf>
    <xf numFmtId="167" fontId="20" fillId="0" borderId="46" xfId="56" applyNumberFormat="1" applyFont="1" applyFill="1" applyBorder="1" applyAlignment="1" applyProtection="1">
      <alignment horizontal="center" vertical="center"/>
      <protection hidden="1"/>
    </xf>
    <xf numFmtId="167" fontId="0" fillId="0" borderId="12" xfId="56" applyNumberFormat="1" applyFont="1" applyFill="1" applyBorder="1" applyAlignment="1" applyProtection="1">
      <alignment horizontal="center" vertical="center"/>
      <protection hidden="1"/>
    </xf>
    <xf numFmtId="0" fontId="12" fillId="0" borderId="49" xfId="53" applyFont="1" applyFill="1" applyBorder="1" applyAlignment="1" applyProtection="1">
      <alignment horizontal="center"/>
      <protection hidden="1"/>
    </xf>
    <xf numFmtId="0" fontId="0" fillId="0" borderId="49" xfId="53" applyFont="1" applyFill="1" applyBorder="1" applyAlignment="1" applyProtection="1">
      <alignment horizontal="right"/>
      <protection hidden="1"/>
    </xf>
    <xf numFmtId="0" fontId="0" fillId="0" borderId="49" xfId="53" applyFill="1" applyBorder="1" applyAlignment="1" applyProtection="1">
      <alignment horizontal="right"/>
      <protection hidden="1"/>
    </xf>
    <xf numFmtId="3" fontId="0" fillId="0" borderId="49" xfId="53" applyNumberFormat="1" applyFill="1" applyBorder="1" applyAlignment="1" applyProtection="1">
      <alignment horizontal="right"/>
      <protection hidden="1"/>
    </xf>
    <xf numFmtId="167" fontId="0" fillId="0" borderId="49" xfId="53" applyNumberFormat="1" applyFill="1" applyBorder="1" applyProtection="1">
      <alignment/>
      <protection hidden="1"/>
    </xf>
    <xf numFmtId="0" fontId="0" fillId="0" borderId="49" xfId="53" applyFill="1" applyBorder="1" applyAlignment="1" applyProtection="1">
      <alignment horizontal="center"/>
      <protection hidden="1"/>
    </xf>
    <xf numFmtId="0" fontId="0" fillId="0" borderId="49" xfId="53" applyFill="1" applyBorder="1" applyProtection="1">
      <alignment/>
      <protection hidden="1"/>
    </xf>
    <xf numFmtId="0" fontId="0" fillId="0" borderId="0" xfId="53" applyFill="1" applyAlignment="1" applyProtection="1">
      <alignment/>
      <protection hidden="1"/>
    </xf>
    <xf numFmtId="0" fontId="0" fillId="0" borderId="0" xfId="53" applyFill="1" applyProtection="1">
      <alignment/>
      <protection hidden="1"/>
    </xf>
    <xf numFmtId="0" fontId="0" fillId="0" borderId="16" xfId="53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horizontal="right"/>
      <protection hidden="1"/>
    </xf>
    <xf numFmtId="0" fontId="0" fillId="0" borderId="0" xfId="53" applyFill="1" applyAlignment="1" applyProtection="1">
      <alignment horizontal="right"/>
      <protection hidden="1"/>
    </xf>
    <xf numFmtId="0" fontId="20" fillId="0" borderId="0" xfId="53" applyFont="1" applyFill="1" applyBorder="1" applyAlignment="1" applyProtection="1">
      <alignment horizontal="center"/>
      <protection hidden="1"/>
    </xf>
    <xf numFmtId="0" fontId="8" fillId="0" borderId="50" xfId="53" applyFont="1" applyFill="1" applyBorder="1" applyAlignment="1" applyProtection="1">
      <alignment horizontal="center" vertical="center"/>
      <protection hidden="1"/>
    </xf>
    <xf numFmtId="164" fontId="18" fillId="0" borderId="0" xfId="56" applyFont="1" applyFill="1" applyBorder="1" applyAlignment="1" applyProtection="1">
      <alignment horizontal="left" vertical="center"/>
      <protection hidden="1"/>
    </xf>
    <xf numFmtId="0" fontId="0" fillId="0" borderId="51" xfId="53" applyFont="1" applyFill="1" applyBorder="1" applyAlignment="1" applyProtection="1">
      <alignment horizontal="center"/>
      <protection hidden="1"/>
    </xf>
    <xf numFmtId="0" fontId="0" fillId="0" borderId="52" xfId="53" applyFont="1" applyFill="1" applyBorder="1" applyAlignment="1" applyProtection="1">
      <alignment horizontal="center"/>
      <protection hidden="1"/>
    </xf>
    <xf numFmtId="167" fontId="17" fillId="0" borderId="53" xfId="56" applyNumberFormat="1" applyFont="1" applyFill="1" applyBorder="1" applyAlignment="1" applyProtection="1">
      <alignment horizontal="center"/>
      <protection hidden="1"/>
    </xf>
    <xf numFmtId="167" fontId="20" fillId="0" borderId="53" xfId="56" applyNumberFormat="1" applyFont="1" applyFill="1" applyBorder="1" applyAlignment="1" applyProtection="1">
      <alignment horizontal="center" vertical="center"/>
      <protection hidden="1"/>
    </xf>
    <xf numFmtId="167" fontId="0" fillId="0" borderId="54" xfId="56" applyNumberFormat="1" applyFont="1" applyFill="1" applyBorder="1" applyAlignment="1" applyProtection="1">
      <alignment horizontal="center" vertical="center"/>
      <protection hidden="1"/>
    </xf>
    <xf numFmtId="164" fontId="0" fillId="0" borderId="51" xfId="56" applyFont="1" applyFill="1" applyBorder="1" applyAlignment="1" applyProtection="1">
      <alignment horizontal="center" vertical="center"/>
      <protection hidden="1"/>
    </xf>
    <xf numFmtId="0" fontId="0" fillId="0" borderId="52" xfId="53" applyFont="1" applyFill="1" applyBorder="1" applyAlignment="1" applyProtection="1">
      <alignment horizontal="center" vertical="center"/>
      <protection hidden="1"/>
    </xf>
    <xf numFmtId="0" fontId="24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ill="1" applyBorder="1" applyAlignment="1" applyProtection="1">
      <alignment vertical="justify"/>
      <protection hidden="1"/>
    </xf>
    <xf numFmtId="164" fontId="16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Alignment="1" applyProtection="1">
      <alignment horizontal="center"/>
      <protection hidden="1"/>
    </xf>
    <xf numFmtId="1" fontId="27" fillId="0" borderId="55" xfId="53" applyNumberFormat="1" applyFont="1" applyFill="1" applyBorder="1" applyAlignment="1" applyProtection="1">
      <alignment horizontal="center"/>
      <protection hidden="1"/>
    </xf>
    <xf numFmtId="1" fontId="0" fillId="0" borderId="26" xfId="53" applyNumberFormat="1" applyFont="1" applyFill="1" applyBorder="1" applyAlignment="1" applyProtection="1">
      <alignment horizontal="right"/>
      <protection hidden="1"/>
    </xf>
    <xf numFmtId="1" fontId="27" fillId="0" borderId="56" xfId="53" applyNumberFormat="1" applyFont="1" applyFill="1" applyBorder="1" applyAlignment="1" applyProtection="1">
      <alignment horizontal="center"/>
      <protection hidden="1"/>
    </xf>
    <xf numFmtId="0" fontId="0" fillId="0" borderId="0" xfId="53" applyFont="1" applyFill="1" applyProtection="1">
      <alignment/>
      <protection hidden="1"/>
    </xf>
    <xf numFmtId="0" fontId="0" fillId="0" borderId="0" xfId="53" applyFont="1" applyFill="1" applyAlignment="1" applyProtection="1">
      <alignment horizontal="left"/>
      <protection hidden="1"/>
    </xf>
    <xf numFmtId="0" fontId="12" fillId="0" borderId="45" xfId="53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7" fontId="15" fillId="0" borderId="57" xfId="53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Fill="1" applyBorder="1" applyAlignment="1" applyProtection="1">
      <alignment horizontal="center" vertical="justify" wrapText="1"/>
      <protection hidden="1"/>
    </xf>
    <xf numFmtId="0" fontId="10" fillId="0" borderId="14" xfId="53" applyFont="1" applyFill="1" applyBorder="1" applyAlignment="1" applyProtection="1">
      <alignment horizontal="left" vertical="justify"/>
      <protection hidden="1" locked="0"/>
    </xf>
    <xf numFmtId="0" fontId="9" fillId="0" borderId="13" xfId="53" applyFont="1" applyFill="1" applyBorder="1" applyAlignment="1" applyProtection="1">
      <alignment horizontal="center" vertical="justify"/>
      <protection hidden="1"/>
    </xf>
    <xf numFmtId="1" fontId="6" fillId="0" borderId="14" xfId="53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53" applyFont="1" applyFill="1" applyBorder="1" applyAlignment="1" applyProtection="1">
      <alignment horizontal="center" vertical="center"/>
      <protection hidden="1"/>
    </xf>
    <xf numFmtId="166" fontId="17" fillId="0" borderId="58" xfId="53" applyNumberFormat="1" applyFont="1" applyFill="1" applyBorder="1" applyAlignment="1" applyProtection="1">
      <alignment horizontal="left" vertical="center"/>
      <protection hidden="1"/>
    </xf>
    <xf numFmtId="0" fontId="15" fillId="0" borderId="0" xfId="53" applyFont="1" applyFill="1" applyProtection="1">
      <alignment/>
      <protection hidden="1"/>
    </xf>
    <xf numFmtId="0" fontId="0" fillId="0" borderId="0" xfId="53" applyFont="1" applyFill="1" applyBorder="1" applyAlignment="1" applyProtection="1">
      <alignment horizontal="center"/>
      <protection hidden="1" locked="0"/>
    </xf>
    <xf numFmtId="167" fontId="19" fillId="36" borderId="58" xfId="56" applyNumberFormat="1" applyFont="1" applyFill="1" applyBorder="1" applyAlignment="1" applyProtection="1">
      <alignment horizontal="left" vertical="center"/>
      <protection hidden="1"/>
    </xf>
    <xf numFmtId="168" fontId="17" fillId="36" borderId="59" xfId="53" applyNumberFormat="1" applyFont="1" applyFill="1" applyBorder="1" applyAlignment="1" applyProtection="1">
      <alignment horizontal="left" vertical="center"/>
      <protection hidden="1"/>
    </xf>
    <xf numFmtId="167" fontId="9" fillId="37" borderId="60" xfId="53" applyNumberFormat="1" applyFont="1" applyFill="1" applyBorder="1" applyAlignment="1" applyProtection="1">
      <alignment vertical="center"/>
      <protection hidden="1"/>
    </xf>
    <xf numFmtId="167" fontId="9" fillId="37" borderId="61" xfId="53" applyNumberFormat="1" applyFont="1" applyFill="1" applyBorder="1" applyAlignment="1" applyProtection="1">
      <alignment vertical="center"/>
      <protection hidden="1"/>
    </xf>
    <xf numFmtId="167" fontId="15" fillId="37" borderId="62" xfId="53" applyNumberFormat="1" applyFont="1" applyFill="1" applyBorder="1" applyAlignment="1" applyProtection="1">
      <alignment horizontal="left" vertical="center"/>
      <protection hidden="1"/>
    </xf>
    <xf numFmtId="167" fontId="15" fillId="37" borderId="63" xfId="53" applyNumberFormat="1" applyFont="1" applyFill="1" applyBorder="1" applyAlignment="1" applyProtection="1">
      <alignment horizontal="left" vertical="center"/>
      <protection hidden="1"/>
    </xf>
    <xf numFmtId="167" fontId="17" fillId="37" borderId="44" xfId="53" applyNumberFormat="1" applyFont="1" applyFill="1" applyBorder="1" applyAlignment="1" applyProtection="1">
      <alignment horizontal="center" vertical="center"/>
      <protection hidden="1"/>
    </xf>
    <xf numFmtId="167" fontId="22" fillId="37" borderId="64" xfId="53" applyNumberFormat="1" applyFont="1" applyFill="1" applyBorder="1" applyAlignment="1" applyProtection="1">
      <alignment horizontal="center" vertical="center"/>
      <protection hidden="1"/>
    </xf>
    <xf numFmtId="167" fontId="0" fillId="37" borderId="6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NumberFormat="1" applyFill="1" applyProtection="1">
      <alignment/>
      <protection hidden="1"/>
    </xf>
    <xf numFmtId="167" fontId="0" fillId="38" borderId="44" xfId="56" applyNumberFormat="1" applyFont="1" applyFill="1" applyBorder="1" applyAlignment="1" applyProtection="1">
      <alignment horizontal="left" vertical="center"/>
      <protection hidden="1"/>
    </xf>
    <xf numFmtId="167" fontId="0" fillId="38" borderId="66" xfId="56" applyNumberFormat="1" applyFont="1" applyFill="1" applyBorder="1" applyAlignment="1" applyProtection="1">
      <alignment horizontal="left" vertical="center"/>
      <protection hidden="1"/>
    </xf>
    <xf numFmtId="169" fontId="0" fillId="38" borderId="54" xfId="56" applyNumberFormat="1" applyFont="1" applyFill="1" applyBorder="1" applyAlignment="1" applyProtection="1">
      <alignment horizontal="right" vertical="center"/>
      <protection hidden="1"/>
    </xf>
    <xf numFmtId="169" fontId="0" fillId="38" borderId="67" xfId="56" applyNumberFormat="1" applyFont="1" applyFill="1" applyBorder="1" applyAlignment="1" applyProtection="1">
      <alignment horizontal="right" vertical="center"/>
      <protection hidden="1"/>
    </xf>
    <xf numFmtId="169" fontId="0" fillId="39" borderId="54" xfId="56" applyNumberFormat="1" applyFont="1" applyFill="1" applyBorder="1" applyAlignment="1" applyProtection="1">
      <alignment horizontal="right" vertical="center"/>
      <protection hidden="1"/>
    </xf>
    <xf numFmtId="169" fontId="0" fillId="39" borderId="67" xfId="56" applyNumberFormat="1" applyFont="1" applyFill="1" applyBorder="1" applyAlignment="1" applyProtection="1">
      <alignment horizontal="right" vertical="center"/>
      <protection hidden="1"/>
    </xf>
    <xf numFmtId="167" fontId="0" fillId="39" borderId="44" xfId="56" applyNumberFormat="1" applyFont="1" applyFill="1" applyBorder="1" applyAlignment="1" applyProtection="1">
      <alignment horizontal="left" vertical="center"/>
      <protection hidden="1"/>
    </xf>
    <xf numFmtId="167" fontId="0" fillId="39" borderId="66" xfId="56" applyNumberFormat="1" applyFont="1" applyFill="1" applyBorder="1" applyAlignment="1" applyProtection="1">
      <alignment horizontal="left" vertical="center"/>
      <protection hidden="1"/>
    </xf>
    <xf numFmtId="167" fontId="15" fillId="0" borderId="0" xfId="54" applyNumberFormat="1" applyFont="1" applyFill="1" applyBorder="1" applyProtection="1">
      <alignment/>
      <protection hidden="1"/>
    </xf>
    <xf numFmtId="167" fontId="15" fillId="0" borderId="62" xfId="54" applyNumberFormat="1" applyFont="1" applyFill="1" applyBorder="1" applyProtection="1">
      <alignment/>
      <protection hidden="1"/>
    </xf>
    <xf numFmtId="167" fontId="0" fillId="0" borderId="68" xfId="56" applyNumberFormat="1" applyFont="1" applyFill="1" applyBorder="1" applyAlignment="1" applyProtection="1">
      <alignment horizontal="center"/>
      <protection hidden="1"/>
    </xf>
    <xf numFmtId="167" fontId="0" fillId="0" borderId="69" xfId="56" applyNumberFormat="1" applyFont="1" applyFill="1" applyBorder="1" applyAlignment="1" applyProtection="1">
      <alignment horizontal="center"/>
      <protection hidden="1"/>
    </xf>
    <xf numFmtId="0" fontId="15" fillId="0" borderId="70" xfId="54" applyNumberFormat="1" applyFont="1" applyFill="1" applyBorder="1" applyAlignment="1" applyProtection="1">
      <alignment horizontal="center"/>
      <protection hidden="1"/>
    </xf>
    <xf numFmtId="0" fontId="15" fillId="0" borderId="71" xfId="54" applyNumberFormat="1" applyFont="1" applyFill="1" applyBorder="1" applyAlignment="1" applyProtection="1">
      <alignment horizontal="center" vertical="center"/>
      <protection hidden="1"/>
    </xf>
    <xf numFmtId="0" fontId="15" fillId="0" borderId="72" xfId="54" applyNumberFormat="1" applyFont="1" applyFill="1" applyBorder="1" applyAlignment="1" applyProtection="1">
      <alignment horizontal="center" vertical="center"/>
      <protection hidden="1"/>
    </xf>
    <xf numFmtId="167" fontId="17" fillId="0" borderId="73" xfId="57" applyNumberFormat="1" applyFont="1" applyFill="1" applyBorder="1" applyAlignment="1" applyProtection="1">
      <alignment vertical="center"/>
      <protection hidden="1"/>
    </xf>
    <xf numFmtId="0" fontId="15" fillId="0" borderId="74" xfId="54" applyNumberFormat="1" applyFont="1" applyFill="1" applyBorder="1" applyAlignment="1" applyProtection="1">
      <alignment horizontal="center" vertical="center"/>
      <protection hidden="1"/>
    </xf>
    <xf numFmtId="167" fontId="17" fillId="0" borderId="75" xfId="54" applyNumberFormat="1" applyFont="1" applyFill="1" applyBorder="1" applyAlignment="1" applyProtection="1">
      <alignment/>
      <protection hidden="1"/>
    </xf>
    <xf numFmtId="0" fontId="15" fillId="0" borderId="76" xfId="54" applyNumberFormat="1" applyFont="1" applyFill="1" applyBorder="1" applyAlignment="1" applyProtection="1">
      <alignment horizontal="center" vertical="center"/>
      <protection hidden="1"/>
    </xf>
    <xf numFmtId="0" fontId="15" fillId="39" borderId="72" xfId="54" applyNumberFormat="1" applyFont="1" applyFill="1" applyBorder="1" applyAlignment="1" applyProtection="1">
      <alignment horizontal="center" vertical="center"/>
      <protection hidden="1"/>
    </xf>
    <xf numFmtId="167" fontId="17" fillId="39" borderId="73" xfId="57" applyNumberFormat="1" applyFont="1" applyFill="1" applyBorder="1" applyAlignment="1" applyProtection="1">
      <alignment vertical="center"/>
      <protection hidden="1"/>
    </xf>
    <xf numFmtId="0" fontId="15" fillId="39" borderId="77" xfId="54" applyNumberFormat="1" applyFont="1" applyFill="1" applyBorder="1" applyAlignment="1" applyProtection="1">
      <alignment horizontal="center" vertical="center"/>
      <protection hidden="1"/>
    </xf>
    <xf numFmtId="167" fontId="17" fillId="39" borderId="78" xfId="57" applyNumberFormat="1" applyFont="1" applyFill="1" applyBorder="1" applyAlignment="1" applyProtection="1">
      <alignment vertical="center"/>
      <protection hidden="1"/>
    </xf>
    <xf numFmtId="0" fontId="15" fillId="40" borderId="46" xfId="57" applyFont="1" applyFill="1" applyBorder="1" applyAlignment="1" applyProtection="1">
      <alignment vertical="center"/>
      <protection hidden="1"/>
    </xf>
    <xf numFmtId="167" fontId="15" fillId="0" borderId="79" xfId="54" applyNumberFormat="1" applyFont="1" applyFill="1" applyBorder="1" applyProtection="1">
      <alignment/>
      <protection hidden="1"/>
    </xf>
    <xf numFmtId="167" fontId="0" fillId="0" borderId="79" xfId="56" applyNumberFormat="1" applyFont="1" applyFill="1" applyBorder="1" applyAlignment="1" applyProtection="1">
      <alignment horizontal="center" vertical="center"/>
      <protection hidden="1"/>
    </xf>
    <xf numFmtId="4" fontId="0" fillId="40" borderId="46" xfId="0" applyNumberFormat="1" applyFont="1" applyFill="1" applyBorder="1" applyAlignment="1" applyProtection="1">
      <alignment vertical="center"/>
      <protection hidden="1"/>
    </xf>
    <xf numFmtId="167" fontId="0" fillId="35" borderId="48" xfId="53" applyNumberFormat="1" applyFont="1" applyFill="1" applyBorder="1" applyAlignment="1" applyProtection="1">
      <alignment horizontal="left" vertical="center"/>
      <protection hidden="1"/>
    </xf>
    <xf numFmtId="167" fontId="15" fillId="35" borderId="80" xfId="53" applyNumberFormat="1" applyFont="1" applyFill="1" applyBorder="1" applyAlignment="1" applyProtection="1">
      <alignment horizontal="center" vertical="center"/>
      <protection hidden="1"/>
    </xf>
    <xf numFmtId="167" fontId="15" fillId="35" borderId="81" xfId="53" applyNumberFormat="1" applyFont="1" applyFill="1" applyBorder="1" applyAlignment="1" applyProtection="1">
      <alignment horizontal="left" vertical="center"/>
      <protection hidden="1"/>
    </xf>
    <xf numFmtId="167" fontId="17" fillId="0" borderId="82" xfId="56" applyNumberFormat="1" applyFont="1" applyFill="1" applyBorder="1" applyAlignment="1" applyProtection="1">
      <alignment horizontal="left" vertical="center"/>
      <protection hidden="1"/>
    </xf>
    <xf numFmtId="167" fontId="17" fillId="0" borderId="50" xfId="56" applyNumberFormat="1" applyFont="1" applyFill="1" applyBorder="1" applyAlignment="1" applyProtection="1">
      <alignment horizontal="left" vertical="center"/>
      <protection hidden="1"/>
    </xf>
    <xf numFmtId="167" fontId="17" fillId="0" borderId="63" xfId="56" applyNumberFormat="1" applyFont="1" applyFill="1" applyBorder="1" applyAlignment="1" applyProtection="1">
      <alignment horizontal="left" vertical="center"/>
      <protection hidden="1"/>
    </xf>
    <xf numFmtId="167" fontId="17" fillId="0" borderId="80" xfId="56" applyNumberFormat="1" applyFont="1" applyFill="1" applyBorder="1" applyAlignment="1" applyProtection="1">
      <alignment horizontal="left" vertical="center"/>
      <protection hidden="1"/>
    </xf>
    <xf numFmtId="167" fontId="17" fillId="0" borderId="83" xfId="56" applyNumberFormat="1" applyFont="1" applyFill="1" applyBorder="1" applyAlignment="1" applyProtection="1">
      <alignment horizontal="left" vertical="center"/>
      <protection hidden="1"/>
    </xf>
    <xf numFmtId="167" fontId="17" fillId="0" borderId="62" xfId="56" applyNumberFormat="1" applyFont="1" applyFill="1" applyBorder="1" applyAlignment="1" applyProtection="1">
      <alignment horizontal="left" vertical="center"/>
      <protection hidden="1"/>
    </xf>
    <xf numFmtId="167" fontId="17" fillId="0" borderId="58" xfId="56" applyNumberFormat="1" applyFont="1" applyFill="1" applyBorder="1" applyAlignment="1" applyProtection="1">
      <alignment horizontal="center" vertical="center"/>
      <protection hidden="1"/>
    </xf>
    <xf numFmtId="0" fontId="0" fillId="0" borderId="84" xfId="53" applyFill="1" applyBorder="1" applyProtection="1">
      <alignment/>
      <protection hidden="1"/>
    </xf>
    <xf numFmtId="167" fontId="17" fillId="0" borderId="85" xfId="56" applyNumberFormat="1" applyFont="1" applyFill="1" applyBorder="1" applyAlignment="1" applyProtection="1">
      <alignment horizontal="left" vertical="center"/>
      <protection hidden="1"/>
    </xf>
    <xf numFmtId="167" fontId="17" fillId="0" borderId="70" xfId="56" applyNumberFormat="1" applyFont="1" applyFill="1" applyBorder="1" applyAlignment="1" applyProtection="1">
      <alignment horizontal="left" vertical="center"/>
      <protection hidden="1"/>
    </xf>
    <xf numFmtId="167" fontId="17" fillId="0" borderId="86" xfId="56" applyNumberFormat="1" applyFont="1" applyFill="1" applyBorder="1" applyAlignment="1" applyProtection="1">
      <alignment horizontal="left" vertical="center"/>
      <protection hidden="1"/>
    </xf>
    <xf numFmtId="167" fontId="17" fillId="0" borderId="87" xfId="56" applyNumberFormat="1" applyFont="1" applyFill="1" applyBorder="1" applyAlignment="1" applyProtection="1">
      <alignment horizontal="left" vertical="center"/>
      <protection hidden="1"/>
    </xf>
    <xf numFmtId="4" fontId="0" fillId="39" borderId="49" xfId="57" applyNumberFormat="1" applyFont="1" applyFill="1" applyBorder="1" applyAlignment="1" applyProtection="1">
      <alignment vertical="center" shrinkToFit="1"/>
      <protection hidden="1"/>
    </xf>
    <xf numFmtId="4" fontId="15" fillId="35" borderId="88" xfId="53" applyNumberFormat="1" applyFont="1" applyFill="1" applyBorder="1" applyAlignment="1" applyProtection="1">
      <alignment horizontal="right" vertical="center"/>
      <protection hidden="1"/>
    </xf>
    <xf numFmtId="4" fontId="15" fillId="0" borderId="79" xfId="54" applyNumberFormat="1" applyFont="1" applyFill="1" applyBorder="1" applyProtection="1">
      <alignment/>
      <protection hidden="1"/>
    </xf>
    <xf numFmtId="4" fontId="0" fillId="39" borderId="89" xfId="57" applyNumberFormat="1" applyFont="1" applyFill="1" applyBorder="1" applyAlignment="1" applyProtection="1">
      <alignment vertical="center" shrinkToFit="1"/>
      <protection hidden="1"/>
    </xf>
    <xf numFmtId="4" fontId="0" fillId="40" borderId="46" xfId="57" applyNumberFormat="1" applyFont="1" applyFill="1" applyBorder="1" applyAlignment="1" applyProtection="1">
      <alignment vertical="center" shrinkToFit="1"/>
      <protection hidden="1"/>
    </xf>
    <xf numFmtId="0" fontId="17" fillId="0" borderId="90" xfId="57" applyFont="1" applyFill="1" applyBorder="1" applyAlignment="1" applyProtection="1">
      <alignment vertical="center"/>
      <protection hidden="1"/>
    </xf>
    <xf numFmtId="0" fontId="35" fillId="0" borderId="91" xfId="0" applyFont="1" applyBorder="1" applyAlignment="1">
      <alignment horizontal="center"/>
    </xf>
    <xf numFmtId="0" fontId="35" fillId="0" borderId="92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167" fontId="20" fillId="39" borderId="93" xfId="56" applyNumberFormat="1" applyFont="1" applyFill="1" applyBorder="1" applyAlignment="1" applyProtection="1">
      <alignment horizontal="center" vertical="center"/>
      <protection hidden="1"/>
    </xf>
    <xf numFmtId="0" fontId="35" fillId="0" borderId="94" xfId="0" applyFont="1" applyBorder="1" applyAlignment="1">
      <alignment horizontal="center"/>
    </xf>
    <xf numFmtId="167" fontId="12" fillId="40" borderId="95" xfId="56" applyNumberFormat="1" applyFont="1" applyFill="1" applyBorder="1" applyAlignment="1" applyProtection="1">
      <alignment horizontal="center" vertical="center"/>
      <protection hidden="1"/>
    </xf>
    <xf numFmtId="167" fontId="12" fillId="39" borderId="96" xfId="56" applyNumberFormat="1" applyFont="1" applyFill="1" applyBorder="1" applyAlignment="1" applyProtection="1">
      <alignment horizontal="center" vertical="center"/>
      <protection hidden="1"/>
    </xf>
    <xf numFmtId="3" fontId="34" fillId="41" borderId="97" xfId="0" applyNumberFormat="1" applyFont="1" applyFill="1" applyBorder="1" applyAlignment="1" applyProtection="1">
      <alignment horizontal="center" vertical="center"/>
      <protection hidden="1"/>
    </xf>
    <xf numFmtId="4" fontId="28" fillId="41" borderId="98" xfId="0" applyNumberFormat="1" applyFont="1" applyFill="1" applyBorder="1" applyAlignment="1" applyProtection="1">
      <alignment horizontal="center" vertical="center"/>
      <protection hidden="1"/>
    </xf>
    <xf numFmtId="4" fontId="34" fillId="41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99" xfId="0" applyFont="1" applyBorder="1" applyAlignment="1">
      <alignment horizontal="center"/>
    </xf>
    <xf numFmtId="167" fontId="19" fillId="0" borderId="73" xfId="57" applyNumberFormat="1" applyFont="1" applyFill="1" applyBorder="1" applyAlignment="1" applyProtection="1">
      <alignment vertical="center"/>
      <protection hidden="1"/>
    </xf>
    <xf numFmtId="164" fontId="0" fillId="0" borderId="100" xfId="56" applyFont="1" applyFill="1" applyBorder="1" applyAlignment="1" applyProtection="1">
      <alignment horizontal="left" vertical="center"/>
      <protection hidden="1"/>
    </xf>
    <xf numFmtId="167" fontId="15" fillId="0" borderId="68" xfId="53" applyNumberFormat="1" applyFont="1" applyFill="1" applyBorder="1" applyAlignment="1" applyProtection="1">
      <alignment horizontal="center" vertical="center"/>
      <protection hidden="1"/>
    </xf>
    <xf numFmtId="0" fontId="0" fillId="39" borderId="49" xfId="57" applyNumberFormat="1" applyFont="1" applyFill="1" applyBorder="1" applyAlignment="1" applyProtection="1">
      <alignment vertical="center" shrinkToFit="1"/>
      <protection hidden="1"/>
    </xf>
    <xf numFmtId="4" fontId="0" fillId="0" borderId="0" xfId="53" applyNumberFormat="1" applyFill="1" applyProtection="1">
      <alignment/>
      <protection hidden="1"/>
    </xf>
    <xf numFmtId="4" fontId="0" fillId="39" borderId="49" xfId="0" applyNumberFormat="1" applyFont="1" applyFill="1" applyBorder="1" applyAlignment="1" applyProtection="1">
      <alignment vertical="center"/>
      <protection hidden="1"/>
    </xf>
    <xf numFmtId="167" fontId="18" fillId="0" borderId="79" xfId="56" applyNumberFormat="1" applyFont="1" applyFill="1" applyBorder="1" applyAlignment="1" applyProtection="1">
      <alignment horizontal="center" vertical="center"/>
      <protection hidden="1"/>
    </xf>
    <xf numFmtId="3" fontId="28" fillId="42" borderId="83" xfId="0" applyNumberFormat="1" applyFont="1" applyFill="1" applyBorder="1" applyAlignment="1" applyProtection="1">
      <alignment horizontal="center" vertical="center"/>
      <protection hidden="1"/>
    </xf>
    <xf numFmtId="167" fontId="22" fillId="43" borderId="82" xfId="53" applyNumberFormat="1" applyFont="1" applyFill="1" applyBorder="1" applyAlignment="1" applyProtection="1">
      <alignment vertical="center"/>
      <protection hidden="1"/>
    </xf>
    <xf numFmtId="167" fontId="22" fillId="43" borderId="101" xfId="53" applyNumberFormat="1" applyFont="1" applyFill="1" applyBorder="1" applyAlignment="1" applyProtection="1">
      <alignment vertical="center"/>
      <protection hidden="1"/>
    </xf>
    <xf numFmtId="167" fontId="15" fillId="43" borderId="102" xfId="53" applyNumberFormat="1" applyFont="1" applyFill="1" applyBorder="1" applyAlignment="1" applyProtection="1">
      <alignment horizontal="left" vertical="center"/>
      <protection hidden="1"/>
    </xf>
    <xf numFmtId="167" fontId="15" fillId="43" borderId="35" xfId="53" applyNumberFormat="1" applyFont="1" applyFill="1" applyBorder="1" applyAlignment="1" applyProtection="1">
      <alignment horizontal="left" vertical="center"/>
      <protection hidden="1"/>
    </xf>
    <xf numFmtId="167" fontId="0" fillId="43" borderId="34" xfId="53" applyNumberFormat="1" applyFont="1" applyFill="1" applyBorder="1" applyAlignment="1" applyProtection="1">
      <alignment horizontal="left" vertical="center"/>
      <protection hidden="1"/>
    </xf>
    <xf numFmtId="167" fontId="22" fillId="43" borderId="46" xfId="53" applyNumberFormat="1" applyFont="1" applyFill="1" applyBorder="1" applyAlignment="1" applyProtection="1">
      <alignment horizontal="left" vertical="center"/>
      <protection hidden="1"/>
    </xf>
    <xf numFmtId="167" fontId="0" fillId="43" borderId="103" xfId="53" applyNumberFormat="1" applyFont="1" applyFill="1" applyBorder="1" applyAlignment="1" applyProtection="1">
      <alignment horizontal="left" vertical="center"/>
      <protection hidden="1"/>
    </xf>
    <xf numFmtId="167" fontId="22" fillId="43" borderId="12" xfId="53" applyNumberFormat="1" applyFont="1" applyFill="1" applyBorder="1" applyAlignment="1" applyProtection="1">
      <alignment horizontal="left" vertical="center"/>
      <protection hidden="1"/>
    </xf>
    <xf numFmtId="167" fontId="22" fillId="43" borderId="75" xfId="53" applyNumberFormat="1" applyFont="1" applyFill="1" applyBorder="1" applyAlignment="1" applyProtection="1">
      <alignment horizontal="left" vertical="center"/>
      <protection hidden="1"/>
    </xf>
    <xf numFmtId="14" fontId="17" fillId="0" borderId="34" xfId="56" applyNumberFormat="1" applyFont="1" applyFill="1" applyBorder="1" applyAlignment="1" applyProtection="1">
      <alignment horizontal="center" vertical="center"/>
      <protection locked="0"/>
    </xf>
    <xf numFmtId="14" fontId="17" fillId="0" borderId="34" xfId="56" applyNumberFormat="1" applyFont="1" applyFill="1" applyBorder="1" applyAlignment="1" applyProtection="1">
      <alignment horizontal="left" vertical="center"/>
      <protection locked="0"/>
    </xf>
    <xf numFmtId="14" fontId="17" fillId="0" borderId="53" xfId="56" applyNumberFormat="1" applyFont="1" applyFill="1" applyBorder="1" applyAlignment="1" applyProtection="1">
      <alignment horizontal="left" vertical="center"/>
      <protection locked="0"/>
    </xf>
    <xf numFmtId="14" fontId="0" fillId="44" borderId="46" xfId="56" applyNumberFormat="1" applyFont="1" applyFill="1" applyBorder="1" applyAlignment="1" applyProtection="1">
      <alignment horizontal="center" vertical="center"/>
      <protection locked="0"/>
    </xf>
    <xf numFmtId="14" fontId="15" fillId="44" borderId="46" xfId="56" applyNumberFormat="1" applyFont="1" applyFill="1" applyBorder="1" applyAlignment="1" applyProtection="1">
      <alignment horizontal="center" vertical="center"/>
      <protection locked="0"/>
    </xf>
    <xf numFmtId="14" fontId="15" fillId="44" borderId="53" xfId="56" applyNumberFormat="1" applyFont="1" applyFill="1" applyBorder="1" applyAlignment="1" applyProtection="1">
      <alignment horizontal="center" vertical="center"/>
      <protection locked="0"/>
    </xf>
    <xf numFmtId="167" fontId="15" fillId="44" borderId="103" xfId="56" applyNumberFormat="1" applyFont="1" applyFill="1" applyBorder="1" applyAlignment="1" applyProtection="1">
      <alignment horizontal="center" vertical="center" wrapText="1"/>
      <protection locked="0"/>
    </xf>
    <xf numFmtId="169" fontId="15" fillId="44" borderId="103" xfId="56" applyNumberFormat="1" applyFont="1" applyFill="1" applyBorder="1" applyAlignment="1" applyProtection="1">
      <alignment horizontal="right" vertical="center"/>
      <protection locked="0"/>
    </xf>
    <xf numFmtId="167" fontId="0" fillId="45" borderId="44" xfId="56" applyNumberFormat="1" applyFont="1" applyFill="1" applyBorder="1" applyAlignment="1" applyProtection="1">
      <alignment horizontal="left" vertical="center"/>
      <protection locked="0"/>
    </xf>
    <xf numFmtId="167" fontId="0" fillId="41" borderId="44" xfId="56" applyNumberFormat="1" applyFont="1" applyFill="1" applyBorder="1" applyAlignment="1" applyProtection="1">
      <alignment horizontal="left" vertical="center"/>
      <protection locked="0"/>
    </xf>
    <xf numFmtId="4" fontId="0" fillId="46" borderId="104" xfId="57" applyNumberFormat="1" applyFont="1" applyFill="1" applyBorder="1" applyAlignment="1" applyProtection="1">
      <alignment vertical="center" shrinkToFit="1"/>
      <protection locked="0"/>
    </xf>
    <xf numFmtId="4" fontId="0" fillId="46" borderId="49" xfId="57" applyNumberFormat="1" applyFont="1" applyFill="1" applyBorder="1" applyAlignment="1" applyProtection="1">
      <alignment vertical="center" shrinkToFit="1"/>
      <protection locked="0"/>
    </xf>
    <xf numFmtId="4" fontId="0" fillId="46" borderId="39" xfId="54" applyNumberFormat="1" applyFont="1" applyFill="1" applyBorder="1" applyProtection="1">
      <alignment/>
      <protection locked="0"/>
    </xf>
    <xf numFmtId="4" fontId="0" fillId="46" borderId="49" xfId="54" applyNumberFormat="1" applyFont="1" applyFill="1" applyBorder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hidden="1"/>
    </xf>
    <xf numFmtId="4" fontId="0" fillId="0" borderId="68" xfId="54" applyNumberFormat="1" applyFont="1" applyFill="1" applyBorder="1" applyProtection="1">
      <alignment/>
      <protection hidden="1"/>
    </xf>
    <xf numFmtId="0" fontId="0" fillId="0" borderId="105" xfId="53" applyFill="1" applyBorder="1" applyAlignment="1" applyProtection="1">
      <alignment wrapText="1"/>
      <protection hidden="1"/>
    </xf>
    <xf numFmtId="0" fontId="15" fillId="40" borderId="106" xfId="54" applyNumberFormat="1" applyFont="1" applyFill="1" applyBorder="1" applyAlignment="1" applyProtection="1">
      <alignment horizontal="center" vertical="center"/>
      <protection hidden="1"/>
    </xf>
    <xf numFmtId="167" fontId="0" fillId="35" borderId="107" xfId="53" applyNumberFormat="1" applyFont="1" applyFill="1" applyBorder="1" applyAlignment="1" applyProtection="1">
      <alignment horizontal="center" vertical="center"/>
      <protection hidden="1"/>
    </xf>
    <xf numFmtId="167" fontId="0" fillId="0" borderId="0" xfId="56" applyNumberFormat="1" applyFont="1" applyFill="1" applyBorder="1" applyAlignment="1" applyProtection="1">
      <alignment horizontal="center" vertical="center"/>
      <protection hidden="1"/>
    </xf>
    <xf numFmtId="3" fontId="15" fillId="0" borderId="70" xfId="54" applyNumberFormat="1" applyFont="1" applyFill="1" applyBorder="1" applyAlignment="1" applyProtection="1">
      <alignment horizontal="center"/>
      <protection hidden="1"/>
    </xf>
    <xf numFmtId="3" fontId="34" fillId="41" borderId="108" xfId="0" applyNumberFormat="1" applyFont="1" applyFill="1" applyBorder="1" applyAlignment="1" applyProtection="1">
      <alignment horizontal="center" vertical="center"/>
      <protection hidden="1"/>
    </xf>
    <xf numFmtId="0" fontId="35" fillId="0" borderId="67" xfId="0" applyFont="1" applyBorder="1" applyAlignment="1">
      <alignment horizontal="center"/>
    </xf>
    <xf numFmtId="167" fontId="0" fillId="0" borderId="107" xfId="53" applyNumberFormat="1" applyFont="1" applyFill="1" applyBorder="1" applyAlignment="1" applyProtection="1">
      <alignment horizontal="center" vertical="center"/>
      <protection hidden="1"/>
    </xf>
    <xf numFmtId="4" fontId="34" fillId="41" borderId="108" xfId="0" applyNumberFormat="1" applyFont="1" applyFill="1" applyBorder="1" applyAlignment="1" applyProtection="1">
      <alignment horizontal="center" vertical="center"/>
      <protection hidden="1"/>
    </xf>
    <xf numFmtId="3" fontId="15" fillId="0" borderId="84" xfId="54" applyNumberFormat="1" applyFont="1" applyFill="1" applyBorder="1" applyAlignment="1" applyProtection="1">
      <alignment horizontal="center"/>
      <protection hidden="1"/>
    </xf>
    <xf numFmtId="167" fontId="0" fillId="0" borderId="109" xfId="54" applyNumberFormat="1" applyFont="1" applyFill="1" applyBorder="1" applyProtection="1">
      <alignment/>
      <protection hidden="1"/>
    </xf>
    <xf numFmtId="171" fontId="0" fillId="0" borderId="109" xfId="57" applyNumberFormat="1" applyFont="1" applyFill="1" applyBorder="1" applyAlignment="1" applyProtection="1">
      <alignment vertical="center" shrinkToFit="1"/>
      <protection hidden="1"/>
    </xf>
    <xf numFmtId="167" fontId="0" fillId="0" borderId="109" xfId="56" applyNumberFormat="1" applyFont="1" applyFill="1" applyBorder="1" applyAlignment="1" applyProtection="1">
      <alignment horizontal="center" vertical="center"/>
      <protection hidden="1"/>
    </xf>
    <xf numFmtId="167" fontId="15" fillId="0" borderId="12" xfId="56" applyNumberFormat="1" applyFont="1" applyFill="1" applyBorder="1" applyAlignment="1" applyProtection="1">
      <alignment horizontal="left"/>
      <protection hidden="1"/>
    </xf>
    <xf numFmtId="0" fontId="0" fillId="0" borderId="16" xfId="53" applyFill="1" applyBorder="1" applyProtection="1">
      <alignment/>
      <protection hidden="1"/>
    </xf>
    <xf numFmtId="167" fontId="12" fillId="0" borderId="62" xfId="53" applyNumberFormat="1" applyFont="1" applyFill="1" applyBorder="1" applyAlignment="1" applyProtection="1">
      <alignment horizontal="center" vertical="center"/>
      <protection hidden="1"/>
    </xf>
    <xf numFmtId="0" fontId="35" fillId="0" borderId="48" xfId="0" applyFont="1" applyBorder="1" applyAlignment="1">
      <alignment horizontal="center"/>
    </xf>
    <xf numFmtId="3" fontId="0" fillId="0" borderId="0" xfId="53" applyNumberFormat="1" applyFill="1" applyBorder="1" applyProtection="1">
      <alignment/>
      <protection hidden="1"/>
    </xf>
    <xf numFmtId="3" fontId="0" fillId="0" borderId="68" xfId="0" applyNumberFormat="1" applyFont="1" applyFill="1" applyBorder="1" applyAlignment="1" applyProtection="1">
      <alignment/>
      <protection locked="0"/>
    </xf>
    <xf numFmtId="4" fontId="0" fillId="0" borderId="68" xfId="54" applyNumberFormat="1" applyFont="1" applyFill="1" applyBorder="1" applyProtection="1">
      <alignment/>
      <protection locked="0"/>
    </xf>
    <xf numFmtId="4" fontId="0" fillId="46" borderId="49" xfId="0" applyNumberFormat="1" applyFont="1" applyFill="1" applyBorder="1" applyAlignment="1" applyProtection="1">
      <alignment vertical="center"/>
      <protection locked="0"/>
    </xf>
    <xf numFmtId="4" fontId="17" fillId="46" borderId="49" xfId="57" applyNumberFormat="1" applyFont="1" applyFill="1" applyBorder="1" applyAlignment="1" applyProtection="1">
      <alignment vertical="center"/>
      <protection locked="0"/>
    </xf>
    <xf numFmtId="4" fontId="15" fillId="35" borderId="110" xfId="53" applyNumberFormat="1" applyFont="1" applyFill="1" applyBorder="1" applyAlignment="1" applyProtection="1">
      <alignment horizontal="right" vertical="center"/>
      <protection hidden="1"/>
    </xf>
    <xf numFmtId="4" fontId="0" fillId="39" borderId="49" xfId="0" applyNumberFormat="1" applyFont="1" applyFill="1" applyBorder="1" applyAlignment="1" applyProtection="1">
      <alignment horizontal="left" vertical="center" indent="2"/>
      <protection hidden="1"/>
    </xf>
    <xf numFmtId="4" fontId="0" fillId="39" borderId="49" xfId="0" applyNumberFormat="1" applyFont="1" applyFill="1" applyBorder="1" applyAlignment="1" applyProtection="1">
      <alignment horizontal="right" vertical="top"/>
      <protection hidden="1"/>
    </xf>
    <xf numFmtId="4" fontId="0" fillId="39" borderId="89" xfId="0" applyNumberFormat="1" applyFont="1" applyFill="1" applyBorder="1" applyAlignment="1" applyProtection="1">
      <alignment vertical="center"/>
      <protection hidden="1"/>
    </xf>
    <xf numFmtId="4" fontId="0" fillId="35" borderId="48" xfId="53" applyNumberFormat="1" applyFont="1" applyFill="1" applyBorder="1" applyAlignment="1" applyProtection="1">
      <alignment horizontal="right" vertical="center"/>
      <protection hidden="1"/>
    </xf>
    <xf numFmtId="4" fontId="28" fillId="41" borderId="111" xfId="0" applyNumberFormat="1" applyFont="1" applyFill="1" applyBorder="1" applyAlignment="1" applyProtection="1">
      <alignment horizontal="center" vertical="center"/>
      <protection hidden="1"/>
    </xf>
    <xf numFmtId="4" fontId="0" fillId="35" borderId="80" xfId="53" applyNumberFormat="1" applyFont="1" applyFill="1" applyBorder="1" applyAlignment="1" applyProtection="1">
      <alignment horizontal="right" vertical="center"/>
      <protection hidden="1"/>
    </xf>
    <xf numFmtId="4" fontId="28" fillId="42" borderId="62" xfId="0" applyNumberFormat="1" applyFont="1" applyFill="1" applyBorder="1" applyAlignment="1" applyProtection="1">
      <alignment horizontal="center" vertical="center"/>
      <protection hidden="1"/>
    </xf>
    <xf numFmtId="4" fontId="0" fillId="47" borderId="88" xfId="53" applyNumberFormat="1" applyFill="1" applyBorder="1" applyProtection="1">
      <alignment/>
      <protection hidden="1"/>
    </xf>
    <xf numFmtId="0" fontId="15" fillId="0" borderId="72" xfId="54" applyNumberFormat="1" applyFont="1" applyFill="1" applyBorder="1" applyAlignment="1" applyProtection="1">
      <alignment horizontal="center" vertical="center"/>
      <protection locked="0"/>
    </xf>
    <xf numFmtId="167" fontId="17" fillId="0" borderId="73" xfId="57" applyNumberFormat="1" applyFont="1" applyFill="1" applyBorder="1" applyAlignment="1" applyProtection="1">
      <alignment vertical="center"/>
      <protection locked="0"/>
    </xf>
    <xf numFmtId="0" fontId="15" fillId="39" borderId="72" xfId="54" applyNumberFormat="1" applyFont="1" applyFill="1" applyBorder="1" applyAlignment="1" applyProtection="1">
      <alignment horizontal="center" vertical="center"/>
      <protection locked="0"/>
    </xf>
    <xf numFmtId="167" fontId="17" fillId="39" borderId="73" xfId="57" applyNumberFormat="1" applyFont="1" applyFill="1" applyBorder="1" applyAlignment="1" applyProtection="1">
      <alignment vertical="center"/>
      <protection locked="0"/>
    </xf>
    <xf numFmtId="167" fontId="0" fillId="40" borderId="112" xfId="56" applyNumberFormat="1" applyFont="1" applyFill="1" applyBorder="1" applyAlignment="1" applyProtection="1">
      <alignment horizontal="center" vertical="center"/>
      <protection hidden="1"/>
    </xf>
    <xf numFmtId="4" fontId="0" fillId="40" borderId="12" xfId="57" applyNumberFormat="1" applyFont="1" applyFill="1" applyBorder="1" applyAlignment="1" applyProtection="1">
      <alignment vertical="center" shrinkToFit="1"/>
      <protection hidden="1"/>
    </xf>
    <xf numFmtId="4" fontId="28" fillId="48" borderId="70" xfId="0" applyNumberFormat="1" applyFont="1" applyFill="1" applyBorder="1" applyAlignment="1" applyProtection="1">
      <alignment horizontal="center" vertical="center"/>
      <protection hidden="1"/>
    </xf>
    <xf numFmtId="4" fontId="35" fillId="48" borderId="84" xfId="0" applyNumberFormat="1" applyFont="1" applyFill="1" applyBorder="1" applyAlignment="1" applyProtection="1">
      <alignment horizontal="center" vertical="center"/>
      <protection hidden="1"/>
    </xf>
    <xf numFmtId="0" fontId="35" fillId="4" borderId="48" xfId="0" applyFont="1" applyFill="1" applyBorder="1" applyAlignment="1">
      <alignment horizontal="center"/>
    </xf>
    <xf numFmtId="167" fontId="0" fillId="0" borderId="22" xfId="56" applyNumberFormat="1" applyFont="1" applyFill="1" applyBorder="1" applyAlignment="1" applyProtection="1">
      <alignment horizontal="center"/>
      <protection hidden="1"/>
    </xf>
    <xf numFmtId="167" fontId="0" fillId="0" borderId="113" xfId="56" applyNumberFormat="1" applyFont="1" applyFill="1" applyBorder="1" applyAlignment="1" applyProtection="1">
      <alignment horizontal="center"/>
      <protection hidden="1"/>
    </xf>
    <xf numFmtId="4" fontId="18" fillId="42" borderId="114" xfId="57" applyNumberFormat="1" applyFont="1" applyFill="1" applyBorder="1" applyAlignment="1" applyProtection="1">
      <alignment vertical="center" shrinkToFit="1"/>
      <protection locked="0"/>
    </xf>
    <xf numFmtId="4" fontId="0" fillId="39" borderId="114" xfId="0" applyNumberFormat="1" applyFont="1" applyFill="1" applyBorder="1" applyAlignment="1" applyProtection="1">
      <alignment vertical="center"/>
      <protection hidden="1"/>
    </xf>
    <xf numFmtId="167" fontId="0" fillId="39" borderId="93" xfId="56" applyNumberFormat="1" applyFont="1" applyFill="1" applyBorder="1" applyAlignment="1" applyProtection="1">
      <alignment horizontal="center" vertical="center"/>
      <protection hidden="1"/>
    </xf>
    <xf numFmtId="167" fontId="0" fillId="39" borderId="99" xfId="56" applyNumberFormat="1" applyFont="1" applyFill="1" applyBorder="1" applyAlignment="1" applyProtection="1">
      <alignment horizontal="center" vertical="center"/>
      <protection hidden="1"/>
    </xf>
    <xf numFmtId="4" fontId="0" fillId="39" borderId="114" xfId="57" applyNumberFormat="1" applyFont="1" applyFill="1" applyBorder="1" applyAlignment="1" applyProtection="1">
      <alignment vertical="center" shrinkToFit="1"/>
      <protection hidden="1"/>
    </xf>
    <xf numFmtId="167" fontId="0" fillId="0" borderId="115" xfId="56" applyNumberFormat="1" applyFont="1" applyFill="1" applyBorder="1" applyAlignment="1" applyProtection="1">
      <alignment horizontal="center" vertical="center"/>
      <protection hidden="1"/>
    </xf>
    <xf numFmtId="167" fontId="15" fillId="35" borderId="107" xfId="53" applyNumberFormat="1" applyFont="1" applyFill="1" applyBorder="1" applyAlignment="1" applyProtection="1">
      <alignment horizontal="left" vertical="center"/>
      <protection hidden="1"/>
    </xf>
    <xf numFmtId="4" fontId="0" fillId="0" borderId="116" xfId="54" applyNumberFormat="1" applyFont="1" applyFill="1" applyBorder="1" applyProtection="1">
      <alignment/>
      <protection hidden="1"/>
    </xf>
    <xf numFmtId="4" fontId="0" fillId="47" borderId="117" xfId="53" applyNumberFormat="1" applyFill="1" applyBorder="1" applyProtection="1">
      <alignment/>
      <protection hidden="1"/>
    </xf>
    <xf numFmtId="167" fontId="0" fillId="39" borderId="94" xfId="56" applyNumberFormat="1" applyFont="1" applyFill="1" applyBorder="1" applyAlignment="1" applyProtection="1">
      <alignment horizontal="center" vertical="center"/>
      <protection hidden="1"/>
    </xf>
    <xf numFmtId="4" fontId="0" fillId="39" borderId="118" xfId="57" applyNumberFormat="1" applyFont="1" applyFill="1" applyBorder="1" applyAlignment="1" applyProtection="1">
      <alignment vertical="center" shrinkToFit="1"/>
      <protection hidden="1"/>
    </xf>
    <xf numFmtId="4" fontId="18" fillId="42" borderId="105" xfId="57" applyNumberFormat="1" applyFont="1" applyFill="1" applyBorder="1" applyAlignment="1" applyProtection="1">
      <alignment vertical="center" shrinkToFit="1"/>
      <protection locked="0"/>
    </xf>
    <xf numFmtId="4" fontId="18" fillId="42" borderId="119" xfId="57" applyNumberFormat="1" applyFont="1" applyFill="1" applyBorder="1" applyAlignment="1" applyProtection="1">
      <alignment vertical="center" shrinkToFit="1"/>
      <protection locked="0"/>
    </xf>
    <xf numFmtId="4" fontId="18" fillId="42" borderId="93" xfId="57" applyNumberFormat="1" applyFont="1" applyFill="1" applyBorder="1" applyAlignment="1" applyProtection="1">
      <alignment vertical="center" shrinkToFit="1"/>
      <protection locked="0"/>
    </xf>
    <xf numFmtId="167" fontId="12" fillId="39" borderId="93" xfId="56" applyNumberFormat="1" applyFont="1" applyFill="1" applyBorder="1" applyAlignment="1" applyProtection="1">
      <alignment horizontal="center" vertical="center"/>
      <protection hidden="1"/>
    </xf>
    <xf numFmtId="4" fontId="18" fillId="42" borderId="92" xfId="57" applyNumberFormat="1" applyFont="1" applyFill="1" applyBorder="1" applyAlignment="1" applyProtection="1">
      <alignment vertical="center" shrinkToFit="1"/>
      <protection locked="0"/>
    </xf>
    <xf numFmtId="4" fontId="18" fillId="42" borderId="107" xfId="57" applyNumberFormat="1" applyFont="1" applyFill="1" applyBorder="1" applyAlignment="1" applyProtection="1">
      <alignment vertical="center" shrinkToFit="1"/>
      <protection locked="0"/>
    </xf>
    <xf numFmtId="167" fontId="0" fillId="0" borderId="100" xfId="56" applyNumberFormat="1" applyFont="1" applyFill="1" applyBorder="1" applyAlignment="1" applyProtection="1">
      <alignment horizontal="center" vertical="center"/>
      <protection hidden="1"/>
    </xf>
    <xf numFmtId="4" fontId="18" fillId="42" borderId="120" xfId="57" applyNumberFormat="1" applyFont="1" applyFill="1" applyBorder="1" applyAlignment="1" applyProtection="1">
      <alignment vertical="center" shrinkToFit="1"/>
      <protection locked="0"/>
    </xf>
    <xf numFmtId="4" fontId="18" fillId="42" borderId="111" xfId="57" applyNumberFormat="1" applyFont="1" applyFill="1" applyBorder="1" applyAlignment="1" applyProtection="1">
      <alignment vertical="center" shrinkToFit="1"/>
      <protection locked="0"/>
    </xf>
    <xf numFmtId="4" fontId="18" fillId="39" borderId="114" xfId="0" applyNumberFormat="1" applyFont="1" applyFill="1" applyBorder="1" applyAlignment="1" applyProtection="1">
      <alignment vertical="center"/>
      <protection hidden="1"/>
    </xf>
    <xf numFmtId="0" fontId="18" fillId="39" borderId="114" xfId="57" applyNumberFormat="1" applyFont="1" applyFill="1" applyBorder="1" applyAlignment="1" applyProtection="1">
      <alignment vertical="center" shrinkToFit="1"/>
      <protection hidden="1"/>
    </xf>
    <xf numFmtId="4" fontId="18" fillId="39" borderId="114" xfId="57" applyNumberFormat="1" applyFont="1" applyFill="1" applyBorder="1" applyAlignment="1" applyProtection="1">
      <alignment vertical="center" shrinkToFit="1"/>
      <protection hidden="1"/>
    </xf>
    <xf numFmtId="4" fontId="18" fillId="39" borderId="121" xfId="57" applyNumberFormat="1" applyFont="1" applyFill="1" applyBorder="1" applyAlignment="1" applyProtection="1">
      <alignment vertical="center" shrinkToFit="1"/>
      <protection hidden="1"/>
    </xf>
    <xf numFmtId="4" fontId="18" fillId="40" borderId="12" xfId="0" applyNumberFormat="1" applyFont="1" applyFill="1" applyBorder="1" applyAlignment="1" applyProtection="1">
      <alignment vertical="center"/>
      <protection hidden="1"/>
    </xf>
    <xf numFmtId="4" fontId="18" fillId="0" borderId="114" xfId="57" applyNumberFormat="1" applyFont="1" applyFill="1" applyBorder="1" applyAlignment="1" applyProtection="1">
      <alignment vertical="center" shrinkToFit="1"/>
      <protection locked="0"/>
    </xf>
    <xf numFmtId="4" fontId="21" fillId="35" borderId="110" xfId="53" applyNumberFormat="1" applyFont="1" applyFill="1" applyBorder="1" applyAlignment="1" applyProtection="1">
      <alignment horizontal="right" vertical="center"/>
      <protection hidden="1"/>
    </xf>
    <xf numFmtId="0" fontId="0" fillId="0" borderId="122" xfId="53" applyFont="1" applyFill="1" applyBorder="1" applyAlignment="1" applyProtection="1">
      <alignment horizontal="center" vertical="justify" wrapText="1"/>
      <protection hidden="1"/>
    </xf>
    <xf numFmtId="0" fontId="18" fillId="0" borderId="123" xfId="53" applyFont="1" applyFill="1" applyBorder="1" applyAlignment="1" applyProtection="1">
      <alignment horizontal="center" vertical="center" wrapText="1"/>
      <protection hidden="1"/>
    </xf>
    <xf numFmtId="4" fontId="18" fillId="42" borderId="124" xfId="57" applyNumberFormat="1" applyFont="1" applyFill="1" applyBorder="1" applyAlignment="1" applyProtection="1">
      <alignment vertical="center" shrinkToFit="1"/>
      <protection locked="0"/>
    </xf>
    <xf numFmtId="167" fontId="12" fillId="40" borderId="112" xfId="56" applyNumberFormat="1" applyFont="1" applyFill="1" applyBorder="1" applyAlignment="1" applyProtection="1">
      <alignment horizontal="center" vertical="center"/>
      <protection hidden="1"/>
    </xf>
    <xf numFmtId="167" fontId="0" fillId="0" borderId="111" xfId="53" applyNumberFormat="1" applyFont="1" applyFill="1" applyBorder="1" applyAlignment="1" applyProtection="1">
      <alignment horizontal="center" vertical="center"/>
      <protection hidden="1"/>
    </xf>
    <xf numFmtId="4" fontId="17" fillId="46" borderId="104" xfId="57" applyNumberFormat="1" applyFont="1" applyFill="1" applyBorder="1" applyAlignment="1" applyProtection="1">
      <alignment vertical="center"/>
      <protection locked="0"/>
    </xf>
    <xf numFmtId="167" fontId="21" fillId="0" borderId="100" xfId="56" applyNumberFormat="1" applyFont="1" applyFill="1" applyBorder="1" applyAlignment="1" applyProtection="1">
      <alignment horizontal="left"/>
      <protection hidden="1"/>
    </xf>
    <xf numFmtId="167" fontId="15" fillId="35" borderId="48" xfId="53" applyNumberFormat="1" applyFont="1" applyFill="1" applyBorder="1" applyAlignment="1" applyProtection="1">
      <alignment horizontal="left" vertical="center"/>
      <protection hidden="1"/>
    </xf>
    <xf numFmtId="167" fontId="15" fillId="35" borderId="48" xfId="53" applyNumberFormat="1" applyFont="1" applyFill="1" applyBorder="1" applyAlignment="1" applyProtection="1">
      <alignment horizontal="center" vertical="center"/>
      <protection hidden="1"/>
    </xf>
    <xf numFmtId="0" fontId="15" fillId="0" borderId="125" xfId="54" applyNumberFormat="1" applyFont="1" applyFill="1" applyBorder="1" applyAlignment="1" applyProtection="1">
      <alignment horizontal="center" vertical="center"/>
      <protection hidden="1"/>
    </xf>
    <xf numFmtId="0" fontId="17" fillId="0" borderId="30" xfId="57" applyFont="1" applyFill="1" applyBorder="1" applyAlignment="1" applyProtection="1">
      <alignment vertical="center"/>
      <protection hidden="1"/>
    </xf>
    <xf numFmtId="4" fontId="0" fillId="46" borderId="39" xfId="0" applyNumberFormat="1" applyFont="1" applyFill="1" applyBorder="1" applyAlignment="1" applyProtection="1">
      <alignment vertical="center"/>
      <protection locked="0"/>
    </xf>
    <xf numFmtId="4" fontId="0" fillId="46" borderId="39" xfId="57" applyNumberFormat="1" applyFont="1" applyFill="1" applyBorder="1" applyAlignment="1" applyProtection="1">
      <alignment vertical="center" shrinkToFit="1"/>
      <protection locked="0"/>
    </xf>
    <xf numFmtId="4" fontId="18" fillId="42" borderId="37" xfId="57" applyNumberFormat="1" applyFont="1" applyFill="1" applyBorder="1" applyAlignment="1" applyProtection="1">
      <alignment vertical="center" shrinkToFit="1"/>
      <protection locked="0"/>
    </xf>
    <xf numFmtId="4" fontId="18" fillId="42" borderId="45" xfId="57" applyNumberFormat="1" applyFont="1" applyFill="1" applyBorder="1" applyAlignment="1" applyProtection="1">
      <alignment vertical="center" shrinkToFit="1"/>
      <protection locked="0"/>
    </xf>
    <xf numFmtId="0" fontId="35" fillId="0" borderId="57" xfId="0" applyFont="1" applyBorder="1" applyAlignment="1">
      <alignment horizontal="center"/>
    </xf>
    <xf numFmtId="4" fontId="0" fillId="47" borderId="83" xfId="53" applyNumberFormat="1" applyFill="1" applyBorder="1" applyProtection="1">
      <alignment/>
      <protection hidden="1"/>
    </xf>
    <xf numFmtId="167" fontId="12" fillId="35" borderId="48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0" fontId="15" fillId="0" borderId="127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28" xfId="0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3" fontId="0" fillId="0" borderId="63" xfId="53" applyNumberFormat="1" applyFont="1" applyFill="1" applyBorder="1" applyAlignment="1" applyProtection="1">
      <alignment horizontal="left" vertical="center"/>
      <protection hidden="1"/>
    </xf>
    <xf numFmtId="3" fontId="0" fillId="0" borderId="129" xfId="53" applyNumberFormat="1" applyFont="1" applyFill="1" applyBorder="1" applyAlignment="1" applyProtection="1">
      <alignment horizontal="left" vertical="center"/>
      <protection hidden="1"/>
    </xf>
    <xf numFmtId="167" fontId="14" fillId="0" borderId="54" xfId="56" applyNumberFormat="1" applyFont="1" applyFill="1" applyBorder="1" applyAlignment="1" applyProtection="1">
      <alignment horizontal="left" vertical="center"/>
      <protection hidden="1"/>
    </xf>
    <xf numFmtId="167" fontId="14" fillId="0" borderId="109" xfId="56" applyNumberFormat="1" applyFont="1" applyFill="1" applyBorder="1" applyAlignment="1" applyProtection="1">
      <alignment horizontal="left" vertical="center"/>
      <protection hidden="1"/>
    </xf>
    <xf numFmtId="167" fontId="14" fillId="0" borderId="86" xfId="56" applyNumberFormat="1" applyFont="1" applyFill="1" applyBorder="1" applyAlignment="1" applyProtection="1">
      <alignment horizontal="left" vertical="center"/>
      <protection hidden="1"/>
    </xf>
    <xf numFmtId="167" fontId="15" fillId="44" borderId="129" xfId="56" applyNumberFormat="1" applyFont="1" applyFill="1" applyBorder="1" applyAlignment="1" applyProtection="1">
      <alignment horizontal="left" vertical="center"/>
      <protection locked="0"/>
    </xf>
    <xf numFmtId="167" fontId="15" fillId="44" borderId="85" xfId="56" applyNumberFormat="1" applyFont="1" applyFill="1" applyBorder="1" applyAlignment="1" applyProtection="1">
      <alignment horizontal="left" vertical="center"/>
      <protection locked="0"/>
    </xf>
    <xf numFmtId="3" fontId="0" fillId="0" borderId="130" xfId="53" applyNumberFormat="1" applyFont="1" applyFill="1" applyBorder="1" applyAlignment="1" applyProtection="1">
      <alignment horizontal="left" vertical="center"/>
      <protection hidden="1"/>
    </xf>
    <xf numFmtId="167" fontId="15" fillId="44" borderId="131" xfId="56" applyNumberFormat="1" applyFont="1" applyFill="1" applyBorder="1" applyAlignment="1" applyProtection="1">
      <alignment horizontal="left" vertical="center"/>
      <protection locked="0"/>
    </xf>
    <xf numFmtId="0" fontId="0" fillId="0" borderId="132" xfId="53" applyFont="1" applyFill="1" applyBorder="1" applyAlignment="1" applyProtection="1">
      <alignment horizontal="center" vertical="center" wrapText="1"/>
      <protection hidden="1"/>
    </xf>
    <xf numFmtId="0" fontId="0" fillId="0" borderId="133" xfId="53" applyFont="1" applyFill="1" applyBorder="1" applyAlignment="1" applyProtection="1">
      <alignment horizontal="center" vertical="center" wrapText="1"/>
      <protection hidden="1"/>
    </xf>
    <xf numFmtId="0" fontId="0" fillId="0" borderId="16" xfId="53" applyFont="1" applyFill="1" applyBorder="1" applyAlignment="1" applyProtection="1">
      <alignment horizontal="center" vertical="center" wrapText="1"/>
      <protection hidden="1"/>
    </xf>
    <xf numFmtId="0" fontId="0" fillId="0" borderId="17" xfId="53" applyFont="1" applyFill="1" applyBorder="1" applyAlignment="1" applyProtection="1">
      <alignment horizontal="center" vertical="center" wrapText="1"/>
      <protection hidden="1"/>
    </xf>
    <xf numFmtId="0" fontId="0" fillId="0" borderId="34" xfId="53" applyFont="1" applyFill="1" applyBorder="1" applyAlignment="1" applyProtection="1">
      <alignment horizontal="center" vertical="center" wrapText="1"/>
      <protection hidden="1"/>
    </xf>
    <xf numFmtId="0" fontId="0" fillId="0" borderId="36" xfId="53" applyFont="1" applyFill="1" applyBorder="1" applyAlignment="1" applyProtection="1">
      <alignment horizontal="center" vertical="center" wrapText="1"/>
      <protection hidden="1"/>
    </xf>
    <xf numFmtId="167" fontId="0" fillId="0" borderId="132" xfId="56" applyNumberFormat="1" applyFont="1" applyFill="1" applyBorder="1" applyAlignment="1" applyProtection="1">
      <alignment horizontal="center" vertical="center" wrapText="1"/>
      <protection hidden="1"/>
    </xf>
    <xf numFmtId="167" fontId="0" fillId="0" borderId="16" xfId="56" applyNumberFormat="1" applyFont="1" applyFill="1" applyBorder="1" applyAlignment="1" applyProtection="1">
      <alignment horizontal="center" vertical="center" wrapText="1"/>
      <protection hidden="1"/>
    </xf>
    <xf numFmtId="167" fontId="0" fillId="0" borderId="34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34" xfId="53" applyFont="1" applyFill="1" applyBorder="1" applyAlignment="1" applyProtection="1">
      <alignment horizontal="center" vertical="center" wrapText="1"/>
      <protection hidden="1"/>
    </xf>
    <xf numFmtId="0" fontId="0" fillId="0" borderId="38" xfId="53" applyFont="1" applyFill="1" applyBorder="1" applyAlignment="1" applyProtection="1">
      <alignment horizontal="center" vertical="center" wrapText="1"/>
      <protection hidden="1"/>
    </xf>
    <xf numFmtId="167" fontId="0" fillId="0" borderId="13" xfId="56" applyNumberFormat="1" applyFont="1" applyFill="1" applyBorder="1" applyAlignment="1" applyProtection="1">
      <alignment horizontal="center" vertical="center"/>
      <protection hidden="1"/>
    </xf>
    <xf numFmtId="167" fontId="0" fillId="0" borderId="15" xfId="56" applyNumberFormat="1" applyFont="1" applyFill="1" applyBorder="1" applyAlignment="1" applyProtection="1">
      <alignment horizontal="center" vertical="center"/>
      <protection hidden="1"/>
    </xf>
    <xf numFmtId="167" fontId="0" fillId="0" borderId="16" xfId="56" applyNumberFormat="1" applyFont="1" applyFill="1" applyBorder="1" applyAlignment="1" applyProtection="1">
      <alignment horizontal="center" vertical="center"/>
      <protection hidden="1"/>
    </xf>
    <xf numFmtId="167" fontId="0" fillId="0" borderId="17" xfId="56" applyNumberFormat="1" applyFont="1" applyFill="1" applyBorder="1" applyAlignment="1" applyProtection="1">
      <alignment horizontal="center" vertical="center"/>
      <protection hidden="1"/>
    </xf>
    <xf numFmtId="167" fontId="0" fillId="0" borderId="34" xfId="56" applyNumberFormat="1" applyFont="1" applyFill="1" applyBorder="1" applyAlignment="1" applyProtection="1">
      <alignment horizontal="center" vertical="center"/>
      <protection hidden="1"/>
    </xf>
    <xf numFmtId="167" fontId="0" fillId="0" borderId="36" xfId="56" applyNumberFormat="1" applyFont="1" applyFill="1" applyBorder="1" applyAlignment="1" applyProtection="1">
      <alignment horizontal="center" vertical="center"/>
      <protection hidden="1"/>
    </xf>
    <xf numFmtId="167" fontId="30" fillId="44" borderId="135" xfId="53" applyNumberFormat="1" applyFont="1" applyFill="1" applyBorder="1" applyAlignment="1" applyProtection="1">
      <alignment vertical="center"/>
      <protection locked="0"/>
    </xf>
    <xf numFmtId="167" fontId="30" fillId="44" borderId="65" xfId="53" applyNumberFormat="1" applyFont="1" applyFill="1" applyBorder="1" applyAlignment="1" applyProtection="1">
      <alignment vertical="center"/>
      <protection locked="0"/>
    </xf>
    <xf numFmtId="167" fontId="10" fillId="44" borderId="136" xfId="53" applyNumberFormat="1" applyFont="1" applyFill="1" applyBorder="1" applyAlignment="1" applyProtection="1">
      <alignment horizontal="center" vertical="center"/>
      <protection locked="0"/>
    </xf>
    <xf numFmtId="167" fontId="10" fillId="44" borderId="137" xfId="53" applyNumberFormat="1" applyFont="1" applyFill="1" applyBorder="1" applyAlignment="1" applyProtection="1">
      <alignment horizontal="center" vertical="center"/>
      <protection locked="0"/>
    </xf>
    <xf numFmtId="167" fontId="10" fillId="44" borderId="64" xfId="53" applyNumberFormat="1" applyFont="1" applyFill="1" applyBorder="1" applyAlignment="1" applyProtection="1">
      <alignment horizontal="center" vertical="center"/>
      <protection locked="0"/>
    </xf>
    <xf numFmtId="14" fontId="15" fillId="44" borderId="135" xfId="53" applyNumberFormat="1" applyFont="1" applyFill="1" applyBorder="1" applyAlignment="1" applyProtection="1">
      <alignment horizontal="center" vertical="center"/>
      <protection locked="0"/>
    </xf>
    <xf numFmtId="14" fontId="15" fillId="44" borderId="100" xfId="53" applyNumberFormat="1" applyFont="1" applyFill="1" applyBorder="1" applyAlignment="1" applyProtection="1">
      <alignment horizontal="center" vertical="center"/>
      <protection locked="0"/>
    </xf>
    <xf numFmtId="14" fontId="15" fillId="44" borderId="65" xfId="53" applyNumberFormat="1" applyFont="1" applyFill="1" applyBorder="1" applyAlignment="1" applyProtection="1">
      <alignment horizontal="center" vertical="center"/>
      <protection locked="0"/>
    </xf>
    <xf numFmtId="167" fontId="4" fillId="44" borderId="44" xfId="42" applyNumberFormat="1" applyFont="1" applyFill="1" applyBorder="1" applyAlignment="1" applyProtection="1">
      <alignment horizontal="left" vertical="center"/>
      <protection locked="0"/>
    </xf>
    <xf numFmtId="167" fontId="19" fillId="44" borderId="129" xfId="53" applyNumberFormat="1" applyFont="1" applyFill="1" applyBorder="1" applyAlignment="1" applyProtection="1">
      <alignment horizontal="left" vertical="center"/>
      <protection locked="0"/>
    </xf>
    <xf numFmtId="167" fontId="19" fillId="44" borderId="66" xfId="53" applyNumberFormat="1" applyFont="1" applyFill="1" applyBorder="1" applyAlignment="1" applyProtection="1">
      <alignment horizontal="left" vertical="center"/>
      <protection locked="0"/>
    </xf>
    <xf numFmtId="167" fontId="13" fillId="49" borderId="13" xfId="53" applyNumberFormat="1" applyFont="1" applyFill="1" applyBorder="1" applyAlignment="1" applyProtection="1">
      <alignment vertical="top"/>
      <protection hidden="1"/>
    </xf>
    <xf numFmtId="167" fontId="13" fillId="49" borderId="138" xfId="53" applyNumberFormat="1" applyFont="1" applyFill="1" applyBorder="1" applyAlignment="1" applyProtection="1">
      <alignment vertical="top"/>
      <protection hidden="1"/>
    </xf>
    <xf numFmtId="167" fontId="13" fillId="49" borderId="75" xfId="53" applyNumberFormat="1" applyFont="1" applyFill="1" applyBorder="1" applyAlignment="1" applyProtection="1">
      <alignment vertical="top"/>
      <protection hidden="1"/>
    </xf>
    <xf numFmtId="167" fontId="13" fillId="49" borderId="120" xfId="53" applyNumberFormat="1" applyFont="1" applyFill="1" applyBorder="1" applyAlignment="1" applyProtection="1">
      <alignment vertical="top"/>
      <protection hidden="1"/>
    </xf>
    <xf numFmtId="167" fontId="30" fillId="44" borderId="136" xfId="53" applyNumberFormat="1" applyFont="1" applyFill="1" applyBorder="1" applyAlignment="1" applyProtection="1">
      <alignment vertical="center"/>
      <protection locked="0"/>
    </xf>
    <xf numFmtId="167" fontId="30" fillId="44" borderId="64" xfId="53" applyNumberFormat="1" applyFont="1" applyFill="1" applyBorder="1" applyAlignment="1" applyProtection="1">
      <alignment vertical="center"/>
      <protection locked="0"/>
    </xf>
    <xf numFmtId="167" fontId="14" fillId="0" borderId="12" xfId="56" applyNumberFormat="1" applyFont="1" applyFill="1" applyBorder="1" applyAlignment="1" applyProtection="1">
      <alignment horizontal="left"/>
      <protection hidden="1"/>
    </xf>
    <xf numFmtId="167" fontId="14" fillId="0" borderId="50" xfId="56" applyNumberFormat="1" applyFont="1" applyFill="1" applyBorder="1" applyAlignment="1" applyProtection="1">
      <alignment horizontal="left"/>
      <protection hidden="1"/>
    </xf>
    <xf numFmtId="167" fontId="14" fillId="0" borderId="40" xfId="56" applyNumberFormat="1" applyFont="1" applyFill="1" applyBorder="1" applyAlignment="1" applyProtection="1">
      <alignment horizontal="left"/>
      <protection hidden="1"/>
    </xf>
    <xf numFmtId="167" fontId="15" fillId="0" borderId="79" xfId="56" applyNumberFormat="1" applyFont="1" applyFill="1" applyBorder="1" applyAlignment="1" applyProtection="1">
      <alignment horizontal="left" vertical="center"/>
      <protection hidden="1"/>
    </xf>
    <xf numFmtId="167" fontId="15" fillId="0" borderId="62" xfId="56" applyNumberFormat="1" applyFont="1" applyFill="1" applyBorder="1" applyAlignment="1" applyProtection="1">
      <alignment horizontal="left" vertical="center"/>
      <protection hidden="1"/>
    </xf>
    <xf numFmtId="0" fontId="0" fillId="0" borderId="113" xfId="53" applyFont="1" applyFill="1" applyBorder="1" applyAlignment="1" applyProtection="1">
      <alignment horizontal="center"/>
      <protection hidden="1"/>
    </xf>
    <xf numFmtId="0" fontId="0" fillId="0" borderId="22" xfId="53" applyFont="1" applyFill="1" applyBorder="1" applyAlignment="1" applyProtection="1">
      <alignment horizontal="center"/>
      <protection hidden="1"/>
    </xf>
    <xf numFmtId="0" fontId="20" fillId="0" borderId="134" xfId="53" applyFont="1" applyFill="1" applyBorder="1" applyAlignment="1" applyProtection="1">
      <alignment horizontal="center" vertical="center" wrapText="1"/>
      <protection hidden="1"/>
    </xf>
    <xf numFmtId="0" fontId="20" fillId="0" borderId="38" xfId="53" applyFont="1" applyFill="1" applyBorder="1" applyAlignment="1" applyProtection="1">
      <alignment horizontal="center" vertical="center" wrapText="1"/>
      <protection hidden="1"/>
    </xf>
    <xf numFmtId="167" fontId="26" fillId="0" borderId="12" xfId="56" applyNumberFormat="1" applyFont="1" applyFill="1" applyBorder="1" applyAlignment="1" applyProtection="1">
      <alignment horizontal="left"/>
      <protection hidden="1"/>
    </xf>
    <xf numFmtId="167" fontId="26" fillId="0" borderId="50" xfId="56" applyNumberFormat="1" applyFont="1" applyFill="1" applyBorder="1" applyAlignment="1" applyProtection="1">
      <alignment horizontal="left"/>
      <protection hidden="1"/>
    </xf>
    <xf numFmtId="167" fontId="26" fillId="0" borderId="40" xfId="56" applyNumberFormat="1" applyFont="1" applyFill="1" applyBorder="1" applyAlignment="1" applyProtection="1">
      <alignment horizontal="left"/>
      <protection hidden="1"/>
    </xf>
    <xf numFmtId="167" fontId="26" fillId="0" borderId="54" xfId="56" applyNumberFormat="1" applyFont="1" applyFill="1" applyBorder="1" applyAlignment="1" applyProtection="1">
      <alignment horizontal="left"/>
      <protection hidden="1"/>
    </xf>
    <xf numFmtId="167" fontId="26" fillId="0" borderId="109" xfId="56" applyNumberFormat="1" applyFont="1" applyFill="1" applyBorder="1" applyAlignment="1" applyProtection="1">
      <alignment horizontal="left"/>
      <protection hidden="1"/>
    </xf>
    <xf numFmtId="167" fontId="26" fillId="0" borderId="86" xfId="56" applyNumberFormat="1" applyFont="1" applyFill="1" applyBorder="1" applyAlignment="1" applyProtection="1">
      <alignment horizontal="left"/>
      <protection hidden="1"/>
    </xf>
    <xf numFmtId="0" fontId="0" fillId="0" borderId="139" xfId="53" applyFont="1" applyFill="1" applyBorder="1" applyAlignment="1" applyProtection="1">
      <alignment horizontal="center" vertical="center" wrapText="1"/>
      <protection hidden="1"/>
    </xf>
    <xf numFmtId="0" fontId="0" fillId="0" borderId="140" xfId="53" applyFont="1" applyFill="1" applyBorder="1" applyAlignment="1" applyProtection="1">
      <alignment horizontal="center" vertical="center" wrapText="1"/>
      <protection hidden="1"/>
    </xf>
    <xf numFmtId="0" fontId="0" fillId="0" borderId="141" xfId="53" applyFont="1" applyFill="1" applyBorder="1" applyAlignment="1" applyProtection="1">
      <alignment horizontal="center" vertical="center" wrapText="1"/>
      <protection hidden="1"/>
    </xf>
    <xf numFmtId="0" fontId="0" fillId="0" borderId="44" xfId="53" applyFont="1" applyFill="1" applyBorder="1" applyAlignment="1" applyProtection="1">
      <alignment horizontal="center" vertical="justify" wrapText="1"/>
      <protection hidden="1"/>
    </xf>
    <xf numFmtId="0" fontId="0" fillId="0" borderId="85" xfId="53" applyFont="1" applyFill="1" applyBorder="1" applyAlignment="1" applyProtection="1">
      <alignment horizontal="center" vertical="justify" wrapText="1"/>
      <protection hidden="1"/>
    </xf>
    <xf numFmtId="0" fontId="0" fillId="0" borderId="137" xfId="53" applyFont="1" applyFill="1" applyBorder="1" applyAlignment="1" applyProtection="1">
      <alignment horizontal="center"/>
      <protection hidden="1"/>
    </xf>
    <xf numFmtId="0" fontId="20" fillId="0" borderId="0" xfId="53" applyFont="1" applyFill="1" applyBorder="1" applyAlignment="1" applyProtection="1">
      <alignment horizontal="center"/>
      <protection hidden="1"/>
    </xf>
    <xf numFmtId="0" fontId="0" fillId="0" borderId="132" xfId="0" applyFill="1" applyBorder="1" applyAlignment="1" applyProtection="1">
      <alignment horizontal="left" vertical="center" wrapText="1"/>
      <protection hidden="1"/>
    </xf>
    <xf numFmtId="0" fontId="0" fillId="0" borderId="62" xfId="0" applyFill="1" applyBorder="1" applyAlignment="1" applyProtection="1">
      <alignment horizontal="left" vertical="center" wrapText="1"/>
      <protection hidden="1"/>
    </xf>
    <xf numFmtId="0" fontId="0" fillId="0" borderId="133" xfId="0" applyFill="1" applyBorder="1" applyAlignment="1" applyProtection="1">
      <alignment horizontal="left" vertical="center" wrapText="1"/>
      <protection hidden="1"/>
    </xf>
    <xf numFmtId="0" fontId="0" fillId="0" borderId="16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hidden="1"/>
    </xf>
    <xf numFmtId="0" fontId="0" fillId="0" borderId="34" xfId="0" applyFill="1" applyBorder="1" applyAlignment="1" applyProtection="1">
      <alignment horizontal="left" vertical="center" wrapText="1"/>
      <protection hidden="1"/>
    </xf>
    <xf numFmtId="0" fontId="0" fillId="0" borderId="35" xfId="0" applyFill="1" applyBorder="1" applyAlignment="1" applyProtection="1">
      <alignment horizontal="left" vertical="center" wrapText="1"/>
      <protection hidden="1"/>
    </xf>
    <xf numFmtId="0" fontId="0" fillId="0" borderId="36" xfId="0" applyFill="1" applyBorder="1" applyAlignment="1" applyProtection="1">
      <alignment horizontal="left" vertical="center" wrapText="1"/>
      <protection hidden="1"/>
    </xf>
    <xf numFmtId="167" fontId="15" fillId="0" borderId="79" xfId="56" applyNumberFormat="1" applyFont="1" applyFill="1" applyBorder="1" applyAlignment="1" applyProtection="1">
      <alignment horizontal="left" vertical="center"/>
      <protection hidden="1"/>
    </xf>
    <xf numFmtId="167" fontId="15" fillId="0" borderId="83" xfId="56" applyNumberFormat="1" applyFont="1" applyFill="1" applyBorder="1" applyAlignment="1" applyProtection="1">
      <alignment horizontal="left" vertical="center"/>
      <protection hidden="1"/>
    </xf>
    <xf numFmtId="14" fontId="17" fillId="0" borderId="103" xfId="56" applyNumberFormat="1" applyFont="1" applyFill="1" applyBorder="1" applyAlignment="1" applyProtection="1">
      <alignment horizontal="left" vertical="center"/>
      <protection locked="0"/>
    </xf>
    <xf numFmtId="170" fontId="15" fillId="44" borderId="12" xfId="56" applyNumberFormat="1" applyFont="1" applyFill="1" applyBorder="1" applyAlignment="1" applyProtection="1">
      <alignment horizontal="left" vertical="center"/>
      <protection locked="0"/>
    </xf>
    <xf numFmtId="170" fontId="15" fillId="44" borderId="50" xfId="56" applyNumberFormat="1" applyFont="1" applyFill="1" applyBorder="1" applyAlignment="1" applyProtection="1">
      <alignment horizontal="left" vertical="center"/>
      <protection locked="0"/>
    </xf>
    <xf numFmtId="170" fontId="15" fillId="44" borderId="40" xfId="56" applyNumberFormat="1" applyFont="1" applyFill="1" applyBorder="1" applyAlignment="1" applyProtection="1">
      <alignment horizontal="left" vertical="center"/>
      <protection locked="0"/>
    </xf>
    <xf numFmtId="0" fontId="0" fillId="0" borderId="139" xfId="53" applyFont="1" applyFill="1" applyBorder="1" applyAlignment="1" applyProtection="1">
      <alignment horizontal="center" vertical="justify" wrapText="1"/>
      <protection hidden="1"/>
    </xf>
    <xf numFmtId="0" fontId="0" fillId="0" borderId="140" xfId="53" applyFont="1" applyFill="1" applyBorder="1" applyAlignment="1" applyProtection="1">
      <alignment horizontal="center" vertical="justify" wrapText="1"/>
      <protection hidden="1"/>
    </xf>
    <xf numFmtId="0" fontId="0" fillId="0" borderId="141" xfId="53" applyFont="1" applyFill="1" applyBorder="1" applyAlignment="1" applyProtection="1">
      <alignment horizontal="center" vertical="justify" wrapText="1"/>
      <protection hidden="1"/>
    </xf>
    <xf numFmtId="0" fontId="0" fillId="0" borderId="13" xfId="53" applyFont="1" applyFill="1" applyBorder="1" applyAlignment="1" applyProtection="1" quotePrefix="1">
      <alignment horizontal="center" vertical="justify" wrapText="1"/>
      <protection hidden="1"/>
    </xf>
    <xf numFmtId="0" fontId="0" fillId="0" borderId="15" xfId="53" applyFont="1" applyFill="1" applyBorder="1" applyAlignment="1" applyProtection="1" quotePrefix="1">
      <alignment horizontal="center" vertical="justify" wrapText="1"/>
      <protection hidden="1"/>
    </xf>
    <xf numFmtId="0" fontId="0" fillId="0" borderId="34" xfId="53" applyFont="1" applyFill="1" applyBorder="1" applyAlignment="1" applyProtection="1" quotePrefix="1">
      <alignment horizontal="center" vertical="justify" wrapText="1"/>
      <protection hidden="1"/>
    </xf>
    <xf numFmtId="0" fontId="0" fillId="0" borderId="36" xfId="53" applyFont="1" applyFill="1" applyBorder="1" applyAlignment="1" applyProtection="1" quotePrefix="1">
      <alignment horizontal="center" vertical="justify" wrapText="1"/>
      <protection hidden="1"/>
    </xf>
    <xf numFmtId="49" fontId="17" fillId="50" borderId="70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62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111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84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0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142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101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83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120" xfId="53" applyNumberFormat="1" applyFont="1" applyFill="1" applyBorder="1" applyAlignment="1" applyProtection="1">
      <alignment horizontal="left" vertical="center" wrapText="1"/>
      <protection locked="0"/>
    </xf>
    <xf numFmtId="164" fontId="10" fillId="0" borderId="83" xfId="55" applyFont="1" applyFill="1" applyBorder="1" applyAlignment="1" applyProtection="1">
      <alignment horizontal="center" vertical="top"/>
      <protection hidden="1"/>
    </xf>
    <xf numFmtId="170" fontId="15" fillId="44" borderId="54" xfId="56" applyNumberFormat="1" applyFont="1" applyFill="1" applyBorder="1" applyAlignment="1" applyProtection="1">
      <alignment horizontal="left" vertical="center"/>
      <protection locked="0"/>
    </xf>
    <xf numFmtId="170" fontId="15" fillId="44" borderId="109" xfId="56" applyNumberFormat="1" applyFont="1" applyFill="1" applyBorder="1" applyAlignment="1" applyProtection="1">
      <alignment horizontal="left" vertical="center"/>
      <protection locked="0"/>
    </xf>
    <xf numFmtId="170" fontId="15" fillId="44" borderId="86" xfId="56" applyNumberFormat="1" applyFont="1" applyFill="1" applyBorder="1" applyAlignment="1" applyProtection="1">
      <alignment horizontal="left" vertical="center"/>
      <protection locked="0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40" xfId="53" applyFont="1" applyFill="1" applyBorder="1" applyAlignment="1" applyProtection="1">
      <alignment horizontal="center" vertical="center"/>
      <protection hidden="1"/>
    </xf>
    <xf numFmtId="0" fontId="9" fillId="0" borderId="12" xfId="53" applyFont="1" applyFill="1" applyBorder="1" applyAlignment="1" applyProtection="1">
      <alignment horizontal="center" vertical="justify" wrapText="1"/>
      <protection hidden="1"/>
    </xf>
    <xf numFmtId="0" fontId="9" fillId="0" borderId="40" xfId="53" applyFont="1" applyFill="1" applyBorder="1" applyAlignment="1" applyProtection="1">
      <alignment horizontal="center" vertical="justify" wrapText="1"/>
      <protection hidden="1"/>
    </xf>
    <xf numFmtId="0" fontId="15" fillId="51" borderId="12" xfId="53" applyFont="1" applyFill="1" applyBorder="1" applyAlignment="1" applyProtection="1">
      <alignment horizontal="left" vertical="center" wrapText="1"/>
      <protection locked="0"/>
    </xf>
    <xf numFmtId="0" fontId="15" fillId="51" borderId="50" xfId="53" applyFont="1" applyFill="1" applyBorder="1" applyAlignment="1" applyProtection="1">
      <alignment horizontal="left" vertical="center" wrapText="1"/>
      <protection locked="0"/>
    </xf>
    <xf numFmtId="0" fontId="15" fillId="51" borderId="40" xfId="53" applyFont="1" applyFill="1" applyBorder="1" applyAlignment="1" applyProtection="1">
      <alignment horizontal="left" vertical="center" wrapText="1"/>
      <protection locked="0"/>
    </xf>
    <xf numFmtId="4" fontId="19" fillId="36" borderId="143" xfId="53" applyNumberFormat="1" applyFont="1" applyFill="1" applyBorder="1" applyAlignment="1" applyProtection="1">
      <alignment horizontal="right" vertical="center"/>
      <protection hidden="1"/>
    </xf>
    <xf numFmtId="4" fontId="19" fillId="36" borderId="144" xfId="53" applyNumberFormat="1" applyFont="1" applyFill="1" applyBorder="1" applyAlignment="1" applyProtection="1">
      <alignment horizontal="right" vertical="center"/>
      <protection hidden="1"/>
    </xf>
    <xf numFmtId="0" fontId="0" fillId="0" borderId="12" xfId="53" applyFont="1" applyFill="1" applyBorder="1" applyAlignment="1" applyProtection="1">
      <alignment horizontal="center" wrapText="1"/>
      <protection hidden="1"/>
    </xf>
    <xf numFmtId="0" fontId="0" fillId="0" borderId="40" xfId="53" applyFont="1" applyFill="1" applyBorder="1" applyAlignment="1" applyProtection="1">
      <alignment horizontal="center" wrapText="1"/>
      <protection hidden="1"/>
    </xf>
    <xf numFmtId="0" fontId="15" fillId="33" borderId="12" xfId="53" applyNumberFormat="1" applyFont="1" applyFill="1" applyBorder="1" applyAlignment="1" applyProtection="1">
      <alignment horizontal="center" vertical="center"/>
      <protection locked="0"/>
    </xf>
    <xf numFmtId="0" fontId="15" fillId="33" borderId="50" xfId="53" applyNumberFormat="1" applyFont="1" applyFill="1" applyBorder="1" applyAlignment="1" applyProtection="1">
      <alignment horizontal="center" vertical="center"/>
      <protection locked="0"/>
    </xf>
    <xf numFmtId="0" fontId="15" fillId="33" borderId="40" xfId="53" applyNumberFormat="1" applyFont="1" applyFill="1" applyBorder="1" applyAlignment="1" applyProtection="1">
      <alignment horizontal="center" vertical="center"/>
      <protection locked="0"/>
    </xf>
    <xf numFmtId="0" fontId="33" fillId="0" borderId="12" xfId="53" applyFont="1" applyFill="1" applyBorder="1" applyAlignment="1" applyProtection="1">
      <alignment horizontal="center" vertical="center"/>
      <protection hidden="1"/>
    </xf>
    <xf numFmtId="0" fontId="33" fillId="0" borderId="50" xfId="53" applyFont="1" applyFill="1" applyBorder="1" applyAlignment="1" applyProtection="1">
      <alignment horizontal="center" vertical="center"/>
      <protection hidden="1"/>
    </xf>
    <xf numFmtId="0" fontId="33" fillId="0" borderId="40" xfId="53" applyFont="1" applyFill="1" applyBorder="1" applyAlignment="1" applyProtection="1">
      <alignment horizontal="center" vertical="center"/>
      <protection hidden="1"/>
    </xf>
    <xf numFmtId="167" fontId="17" fillId="0" borderId="80" xfId="56" applyNumberFormat="1" applyFont="1" applyFill="1" applyBorder="1" applyAlignment="1" applyProtection="1">
      <alignment horizontal="left" vertical="center"/>
      <protection hidden="1"/>
    </xf>
    <xf numFmtId="167" fontId="17" fillId="0" borderId="79" xfId="56" applyNumberFormat="1" applyFont="1" applyFill="1" applyBorder="1" applyAlignment="1" applyProtection="1">
      <alignment horizontal="left" vertical="center"/>
      <protection hidden="1"/>
    </xf>
    <xf numFmtId="167" fontId="17" fillId="0" borderId="62" xfId="56" applyNumberFormat="1" applyFont="1" applyFill="1" applyBorder="1" applyAlignment="1" applyProtection="1">
      <alignment horizontal="left" vertical="center"/>
      <protection hidden="1"/>
    </xf>
    <xf numFmtId="167" fontId="17" fillId="0" borderId="144" xfId="56" applyNumberFormat="1" applyFont="1" applyFill="1" applyBorder="1" applyAlignment="1" applyProtection="1">
      <alignment horizontal="left" vertical="center"/>
      <protection hidden="1"/>
    </xf>
    <xf numFmtId="167" fontId="19" fillId="0" borderId="83" xfId="56" applyNumberFormat="1" applyFont="1" applyFill="1" applyBorder="1" applyAlignment="1" applyProtection="1">
      <alignment horizontal="left" vertical="center"/>
      <protection hidden="1"/>
    </xf>
    <xf numFmtId="167" fontId="19" fillId="0" borderId="0" xfId="56" applyNumberFormat="1" applyFont="1" applyFill="1" applyBorder="1" applyAlignment="1" applyProtection="1">
      <alignment horizontal="left" vertical="center"/>
      <protection hidden="1" locked="0"/>
    </xf>
    <xf numFmtId="168" fontId="17" fillId="0" borderId="0" xfId="53" applyNumberFormat="1" applyFont="1" applyFill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horizontal="center"/>
      <protection hidden="1"/>
    </xf>
    <xf numFmtId="167" fontId="17" fillId="0" borderId="143" xfId="56" applyNumberFormat="1" applyFont="1" applyFill="1" applyBorder="1" applyAlignment="1" applyProtection="1">
      <alignment horizontal="center" vertical="center"/>
      <protection hidden="1"/>
    </xf>
    <xf numFmtId="167" fontId="17" fillId="0" borderId="79" xfId="56" applyNumberFormat="1" applyFont="1" applyFill="1" applyBorder="1" applyAlignment="1" applyProtection="1">
      <alignment horizontal="center" vertical="center"/>
      <protection hidden="1"/>
    </xf>
    <xf numFmtId="167" fontId="17" fillId="0" borderId="107" xfId="56" applyNumberFormat="1" applyFont="1" applyFill="1" applyBorder="1" applyAlignment="1" applyProtection="1">
      <alignment horizontal="center" vertical="center"/>
      <protection hidden="1"/>
    </xf>
    <xf numFmtId="170" fontId="15" fillId="44" borderId="132" xfId="56" applyNumberFormat="1" applyFont="1" applyFill="1" applyBorder="1" applyAlignment="1" applyProtection="1">
      <alignment horizontal="left" vertical="center"/>
      <protection locked="0"/>
    </xf>
    <xf numFmtId="170" fontId="15" fillId="44" borderId="62" xfId="56" applyNumberFormat="1" applyFont="1" applyFill="1" applyBorder="1" applyAlignment="1" applyProtection="1">
      <alignment horizontal="left" vertical="center"/>
      <protection locked="0"/>
    </xf>
    <xf numFmtId="170" fontId="15" fillId="44" borderId="133" xfId="56" applyNumberFormat="1" applyFont="1" applyFill="1" applyBorder="1" applyAlignment="1" applyProtection="1">
      <alignment horizontal="left" vertical="center"/>
      <protection locked="0"/>
    </xf>
    <xf numFmtId="168" fontId="17" fillId="0" borderId="0" xfId="53" applyNumberFormat="1" applyFont="1" applyFill="1" applyBorder="1" applyAlignment="1" applyProtection="1">
      <alignment horizontal="left" vertical="center"/>
      <protection hidden="1" locked="0"/>
    </xf>
    <xf numFmtId="0" fontId="24" fillId="0" borderId="0" xfId="53" applyFont="1" applyFill="1" applyBorder="1" applyAlignment="1" applyProtection="1">
      <alignment horizontal="center" vertical="center"/>
      <protection hidden="1"/>
    </xf>
    <xf numFmtId="0" fontId="24" fillId="0" borderId="0" xfId="53" applyFont="1" applyFill="1" applyBorder="1" applyAlignment="1" applyProtection="1">
      <alignment horizontal="center" vertical="center" wrapText="1"/>
      <protection hidden="1"/>
    </xf>
    <xf numFmtId="0" fontId="15" fillId="44" borderId="12" xfId="53" applyFont="1" applyFill="1" applyBorder="1" applyAlignment="1" applyProtection="1">
      <alignment horizontal="center" vertical="center"/>
      <protection locked="0"/>
    </xf>
    <xf numFmtId="0" fontId="15" fillId="44" borderId="50" xfId="53" applyFont="1" applyFill="1" applyBorder="1" applyAlignment="1" applyProtection="1">
      <alignment horizontal="center" vertical="center"/>
      <protection locked="0"/>
    </xf>
    <xf numFmtId="0" fontId="15" fillId="44" borderId="40" xfId="53" applyFont="1" applyFill="1" applyBorder="1" applyAlignment="1" applyProtection="1">
      <alignment horizontal="center" vertical="center"/>
      <protection locked="0"/>
    </xf>
    <xf numFmtId="0" fontId="31" fillId="33" borderId="12" xfId="53" applyNumberFormat="1" applyFont="1" applyFill="1" applyBorder="1" applyAlignment="1" applyProtection="1">
      <alignment horizontal="center" vertical="center"/>
      <protection locked="0"/>
    </xf>
    <xf numFmtId="0" fontId="31" fillId="33" borderId="50" xfId="53" applyNumberFormat="1" applyFont="1" applyFill="1" applyBorder="1" applyAlignment="1" applyProtection="1">
      <alignment horizontal="center" vertical="center"/>
      <protection locked="0"/>
    </xf>
    <xf numFmtId="0" fontId="31" fillId="33" borderId="40" xfId="53" applyNumberFormat="1" applyFont="1" applyFill="1" applyBorder="1" applyAlignment="1" applyProtection="1">
      <alignment horizontal="center" vertical="center"/>
      <protection locked="0"/>
    </xf>
    <xf numFmtId="0" fontId="0" fillId="0" borderId="41" xfId="53" applyFont="1" applyFill="1" applyBorder="1" applyAlignment="1" applyProtection="1">
      <alignment horizontal="center" vertical="center" wrapText="1"/>
      <protection hidden="1"/>
    </xf>
    <xf numFmtId="3" fontId="28" fillId="0" borderId="34" xfId="0" applyNumberFormat="1" applyFont="1" applyFill="1" applyBorder="1" applyAlignment="1" applyProtection="1">
      <alignment horizontal="center" vertical="center"/>
      <protection hidden="1"/>
    </xf>
    <xf numFmtId="3" fontId="28" fillId="0" borderId="35" xfId="0" applyNumberFormat="1" applyFont="1" applyFill="1" applyBorder="1" applyAlignment="1" applyProtection="1">
      <alignment horizontal="center" vertical="center"/>
      <protection hidden="1"/>
    </xf>
    <xf numFmtId="3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9" fillId="41" borderId="111" xfId="0" applyFont="1" applyFill="1" applyBorder="1" applyAlignment="1" applyProtection="1">
      <alignment vertical="center"/>
      <protection hidden="1"/>
    </xf>
    <xf numFmtId="0" fontId="29" fillId="41" borderId="120" xfId="0" applyFont="1" applyFill="1" applyBorder="1" applyAlignment="1" applyProtection="1">
      <alignment vertical="center"/>
      <protection hidden="1"/>
    </xf>
    <xf numFmtId="3" fontId="28" fillId="41" borderId="70" xfId="0" applyNumberFormat="1" applyFont="1" applyFill="1" applyBorder="1" applyAlignment="1" applyProtection="1">
      <alignment horizontal="center" vertical="center"/>
      <protection hidden="1"/>
    </xf>
    <xf numFmtId="3" fontId="28" fillId="41" borderId="101" xfId="0" applyNumberFormat="1" applyFont="1" applyFill="1" applyBorder="1" applyAlignment="1" applyProtection="1">
      <alignment horizontal="center" vertical="center"/>
      <protection hidden="1"/>
    </xf>
    <xf numFmtId="3" fontId="28" fillId="41" borderId="111" xfId="0" applyNumberFormat="1" applyFont="1" applyFill="1" applyBorder="1" applyAlignment="1" applyProtection="1">
      <alignment horizontal="center" vertical="center"/>
      <protection hidden="1"/>
    </xf>
    <xf numFmtId="3" fontId="28" fillId="41" borderId="120" xfId="0" applyNumberFormat="1" applyFont="1" applyFill="1" applyBorder="1" applyAlignment="1" applyProtection="1">
      <alignment horizontal="center" vertical="center"/>
      <protection hidden="1"/>
    </xf>
    <xf numFmtId="167" fontId="11" fillId="0" borderId="80" xfId="56" applyNumberFormat="1" applyFont="1" applyFill="1" applyBorder="1" applyAlignment="1" applyProtection="1">
      <alignment horizontal="center" vertical="center"/>
      <protection hidden="1"/>
    </xf>
    <xf numFmtId="167" fontId="11" fillId="0" borderId="79" xfId="56" applyNumberFormat="1" applyFont="1" applyFill="1" applyBorder="1" applyAlignment="1" applyProtection="1">
      <alignment horizontal="center" vertical="center"/>
      <protection hidden="1"/>
    </xf>
    <xf numFmtId="167" fontId="11" fillId="0" borderId="107" xfId="56" applyNumberFormat="1" applyFont="1" applyFill="1" applyBorder="1" applyAlignment="1" applyProtection="1">
      <alignment horizontal="center" vertical="center"/>
      <protection hidden="1"/>
    </xf>
    <xf numFmtId="0" fontId="11" fillId="0" borderId="63" xfId="54" applyNumberFormat="1" applyFont="1" applyFill="1" applyBorder="1" applyAlignment="1" applyProtection="1">
      <alignment horizontal="center" vertical="center"/>
      <protection hidden="1"/>
    </xf>
    <xf numFmtId="0" fontId="11" fillId="0" borderId="129" xfId="54" applyNumberFormat="1" applyFont="1" applyFill="1" applyBorder="1" applyAlignment="1" applyProtection="1">
      <alignment horizontal="center" vertical="center"/>
      <protection hidden="1"/>
    </xf>
    <xf numFmtId="0" fontId="11" fillId="0" borderId="66" xfId="54" applyNumberFormat="1" applyFont="1" applyFill="1" applyBorder="1" applyAlignment="1" applyProtection="1">
      <alignment horizontal="center" vertical="center"/>
      <protection hidden="1"/>
    </xf>
    <xf numFmtId="167" fontId="13" fillId="0" borderId="16" xfId="53" applyNumberFormat="1" applyFont="1" applyFill="1" applyBorder="1" applyAlignment="1" applyProtection="1">
      <alignment vertical="top"/>
      <protection hidden="1"/>
    </xf>
    <xf numFmtId="167" fontId="13" fillId="0" borderId="142" xfId="53" applyNumberFormat="1" applyFont="1" applyFill="1" applyBorder="1" applyAlignment="1" applyProtection="1">
      <alignment vertical="top"/>
      <protection hidden="1"/>
    </xf>
    <xf numFmtId="167" fontId="13" fillId="0" borderId="75" xfId="53" applyNumberFormat="1" applyFont="1" applyFill="1" applyBorder="1" applyAlignment="1" applyProtection="1">
      <alignment vertical="top"/>
      <protection hidden="1"/>
    </xf>
    <xf numFmtId="167" fontId="13" fillId="0" borderId="120" xfId="53" applyNumberFormat="1" applyFont="1" applyFill="1" applyBorder="1" applyAlignment="1" applyProtection="1">
      <alignment vertical="top"/>
      <protection hidden="1"/>
    </xf>
    <xf numFmtId="0" fontId="0" fillId="0" borderId="15" xfId="53" applyFont="1" applyFill="1" applyBorder="1" applyAlignment="1" applyProtection="1">
      <alignment horizontal="center" vertical="center" wrapText="1"/>
      <protection hidden="1"/>
    </xf>
    <xf numFmtId="0" fontId="0" fillId="0" borderId="12" xfId="53" applyFont="1" applyFill="1" applyBorder="1" applyAlignment="1" applyProtection="1">
      <alignment horizontal="center" vertical="justify" wrapText="1"/>
      <protection hidden="1"/>
    </xf>
    <xf numFmtId="0" fontId="0" fillId="0" borderId="50" xfId="53" applyFont="1" applyFill="1" applyBorder="1" applyAlignment="1" applyProtection="1">
      <alignment horizontal="center" vertical="justify" wrapText="1"/>
      <protection hidden="1"/>
    </xf>
    <xf numFmtId="167" fontId="22" fillId="43" borderId="12" xfId="53" applyNumberFormat="1" applyFont="1" applyFill="1" applyBorder="1" applyAlignment="1" applyProtection="1">
      <alignment horizontal="center" vertical="center"/>
      <protection hidden="1"/>
    </xf>
    <xf numFmtId="167" fontId="22" fillId="43" borderId="40" xfId="53" applyNumberFormat="1" applyFont="1" applyFill="1" applyBorder="1" applyAlignment="1" applyProtection="1">
      <alignment horizontal="center" vertical="center"/>
      <protection hidden="1"/>
    </xf>
    <xf numFmtId="14" fontId="0" fillId="43" borderId="54" xfId="53" applyNumberFormat="1" applyFont="1" applyFill="1" applyBorder="1" applyAlignment="1" applyProtection="1">
      <alignment horizontal="center" vertical="center"/>
      <protection hidden="1"/>
    </xf>
    <xf numFmtId="14" fontId="0" fillId="43" borderId="86" xfId="53" applyNumberFormat="1" applyFont="1" applyFill="1" applyBorder="1" applyAlignment="1" applyProtection="1">
      <alignment horizontal="center" vertical="center"/>
      <protection hidden="1"/>
    </xf>
    <xf numFmtId="167" fontId="4" fillId="43" borderId="34" xfId="42" applyNumberFormat="1" applyFill="1" applyBorder="1" applyAlignment="1" applyProtection="1">
      <alignment horizontal="left" vertical="center"/>
      <protection hidden="1"/>
    </xf>
    <xf numFmtId="167" fontId="4" fillId="43" borderId="35" xfId="42" applyNumberFormat="1" applyFill="1" applyBorder="1" applyAlignment="1" applyProtection="1">
      <alignment horizontal="left" vertical="center"/>
      <protection hidden="1"/>
    </xf>
    <xf numFmtId="167" fontId="4" fillId="43" borderId="145" xfId="42" applyNumberFormat="1" applyFill="1" applyBorder="1" applyAlignment="1" applyProtection="1">
      <alignment horizontal="left" vertical="center"/>
      <protection hidden="1"/>
    </xf>
    <xf numFmtId="0" fontId="25" fillId="0" borderId="12" xfId="53" applyFont="1" applyFill="1" applyBorder="1" applyAlignment="1" applyProtection="1">
      <alignment horizontal="center" vertical="center"/>
      <protection hidden="1"/>
    </xf>
    <xf numFmtId="0" fontId="25" fillId="0" borderId="50" xfId="53" applyFont="1" applyFill="1" applyBorder="1" applyAlignment="1" applyProtection="1">
      <alignment horizontal="center" vertical="center"/>
      <protection hidden="1"/>
    </xf>
    <xf numFmtId="167" fontId="30" fillId="46" borderId="12" xfId="53" applyNumberFormat="1" applyFont="1" applyFill="1" applyBorder="1" applyAlignment="1" applyProtection="1">
      <alignment horizontal="center" vertical="center"/>
      <protection hidden="1"/>
    </xf>
    <xf numFmtId="167" fontId="30" fillId="46" borderId="50" xfId="53" applyNumberFormat="1" applyFont="1" applyFill="1" applyBorder="1" applyAlignment="1" applyProtection="1">
      <alignment horizontal="center" vertical="center"/>
      <protection hidden="1"/>
    </xf>
    <xf numFmtId="167" fontId="30" fillId="46" borderId="40" xfId="53" applyNumberFormat="1" applyFont="1" applyFill="1" applyBorder="1" applyAlignment="1" applyProtection="1">
      <alignment horizontal="center" vertical="center"/>
      <protection hidden="1"/>
    </xf>
    <xf numFmtId="0" fontId="0" fillId="0" borderId="134" xfId="53" applyFont="1" applyFill="1" applyBorder="1" applyAlignment="1" applyProtection="1">
      <alignment horizontal="center" vertical="justify" wrapText="1"/>
      <protection hidden="1"/>
    </xf>
    <xf numFmtId="0" fontId="0" fillId="0" borderId="38" xfId="53" applyFont="1" applyFill="1" applyBorder="1" applyAlignment="1" applyProtection="1">
      <alignment horizontal="center" vertical="justify" wrapText="1"/>
      <protection hidden="1"/>
    </xf>
    <xf numFmtId="0" fontId="8" fillId="0" borderId="50" xfId="53" applyFont="1" applyFill="1" applyBorder="1" applyAlignment="1" applyProtection="1">
      <alignment horizontal="center" vertical="center"/>
      <protection hidden="1"/>
    </xf>
    <xf numFmtId="0" fontId="8" fillId="0" borderId="40" xfId="53" applyFont="1" applyFill="1" applyBorder="1" applyAlignment="1" applyProtection="1">
      <alignment horizontal="center" vertical="center"/>
      <protection hidden="1"/>
    </xf>
    <xf numFmtId="0" fontId="0" fillId="0" borderId="13" xfId="53" applyFont="1" applyFill="1" applyBorder="1" applyAlignment="1" applyProtection="1">
      <alignment horizontal="center" vertical="justify" wrapText="1"/>
      <protection hidden="1"/>
    </xf>
    <xf numFmtId="0" fontId="0" fillId="0" borderId="14" xfId="53" applyFont="1" applyFill="1" applyBorder="1" applyAlignment="1" applyProtection="1">
      <alignment horizontal="center" vertical="justify" wrapText="1"/>
      <protection hidden="1"/>
    </xf>
    <xf numFmtId="0" fontId="0" fillId="0" borderId="15" xfId="53" applyFont="1" applyFill="1" applyBorder="1" applyAlignment="1" applyProtection="1">
      <alignment horizontal="center" vertical="justify" wrapText="1"/>
      <protection hidden="1"/>
    </xf>
    <xf numFmtId="0" fontId="0" fillId="0" borderId="136" xfId="53" applyFont="1" applyFill="1" applyBorder="1" applyAlignment="1" applyProtection="1">
      <alignment horizontal="center" vertical="justify" wrapText="1"/>
      <protection hidden="1"/>
    </xf>
    <xf numFmtId="0" fontId="0" fillId="0" borderId="64" xfId="53" applyFont="1" applyFill="1" applyBorder="1" applyAlignment="1" applyProtection="1">
      <alignment horizontal="center" vertical="justify" wrapText="1"/>
      <protection hidden="1"/>
    </xf>
    <xf numFmtId="0" fontId="6" fillId="46" borderId="12" xfId="53" applyNumberFormat="1" applyFont="1" applyFill="1" applyBorder="1" applyAlignment="1" applyProtection="1">
      <alignment horizontal="center" vertical="center"/>
      <protection hidden="1"/>
    </xf>
    <xf numFmtId="0" fontId="6" fillId="46" borderId="50" xfId="53" applyNumberFormat="1" applyFont="1" applyFill="1" applyBorder="1" applyAlignment="1" applyProtection="1">
      <alignment horizontal="center" vertical="center"/>
      <protection hidden="1"/>
    </xf>
    <xf numFmtId="0" fontId="6" fillId="46" borderId="40" xfId="53" applyNumberFormat="1" applyFont="1" applyFill="1" applyBorder="1" applyAlignment="1" applyProtection="1">
      <alignment horizontal="center" vertical="center"/>
      <protection hidden="1"/>
    </xf>
    <xf numFmtId="167" fontId="10" fillId="46" borderId="50" xfId="53" applyNumberFormat="1" applyFont="1" applyFill="1" applyBorder="1" applyAlignment="1" applyProtection="1">
      <alignment horizontal="left" vertical="center"/>
      <protection hidden="1"/>
    </xf>
    <xf numFmtId="167" fontId="10" fillId="46" borderId="12" xfId="53" applyNumberFormat="1" applyFont="1" applyFill="1" applyBorder="1" applyAlignment="1" applyProtection="1">
      <alignment horizontal="left" vertical="center" wrapText="1"/>
      <protection hidden="1"/>
    </xf>
    <xf numFmtId="167" fontId="10" fillId="46" borderId="40" xfId="53" applyNumberFormat="1" applyFont="1" applyFill="1" applyBorder="1" applyAlignment="1" applyProtection="1">
      <alignment horizontal="left" vertical="center" wrapText="1"/>
      <protection hidden="1"/>
    </xf>
    <xf numFmtId="3" fontId="28" fillId="0" borderId="44" xfId="0" applyNumberFormat="1" applyFont="1" applyFill="1" applyBorder="1" applyAlignment="1" applyProtection="1">
      <alignment horizontal="center" vertical="center"/>
      <protection hidden="1"/>
    </xf>
    <xf numFmtId="3" fontId="28" fillId="0" borderId="129" xfId="0" applyNumberFormat="1" applyFont="1" applyFill="1" applyBorder="1" applyAlignment="1" applyProtection="1">
      <alignment horizontal="center" vertical="center"/>
      <protection hidden="1"/>
    </xf>
    <xf numFmtId="0" fontId="18" fillId="0" borderId="13" xfId="53" applyFont="1" applyFill="1" applyBorder="1" applyAlignment="1" applyProtection="1">
      <alignment horizontal="center" vertical="center" wrapText="1"/>
      <protection hidden="1"/>
    </xf>
    <xf numFmtId="0" fontId="18" fillId="0" borderId="15" xfId="53" applyFont="1" applyFill="1" applyBorder="1" applyAlignment="1" applyProtection="1">
      <alignment horizontal="center" vertical="center" wrapText="1"/>
      <protection hidden="1"/>
    </xf>
    <xf numFmtId="0" fontId="18" fillId="0" borderId="34" xfId="53" applyFont="1" applyFill="1" applyBorder="1" applyAlignment="1" applyProtection="1">
      <alignment horizontal="center" vertical="center" wrapText="1"/>
      <protection hidden="1"/>
    </xf>
    <xf numFmtId="0" fontId="18" fillId="0" borderId="36" xfId="53" applyFont="1" applyFill="1" applyBorder="1" applyAlignment="1" applyProtection="1">
      <alignment horizontal="center" vertical="center" wrapText="1"/>
      <protection hidden="1"/>
    </xf>
    <xf numFmtId="3" fontId="28" fillId="41" borderId="84" xfId="0" applyNumberFormat="1" applyFont="1" applyFill="1" applyBorder="1" applyAlignment="1" applyProtection="1">
      <alignment horizontal="center" vertical="center"/>
      <protection hidden="1"/>
    </xf>
    <xf numFmtId="0" fontId="29" fillId="41" borderId="142" xfId="0" applyFont="1" applyFill="1" applyBorder="1" applyAlignment="1" applyProtection="1">
      <alignment vertical="center"/>
      <protection hidden="1"/>
    </xf>
    <xf numFmtId="3" fontId="28" fillId="41" borderId="98" xfId="0" applyNumberFormat="1" applyFont="1" applyFill="1" applyBorder="1" applyAlignment="1" applyProtection="1">
      <alignment horizontal="center" vertical="center"/>
      <protection hidden="1"/>
    </xf>
    <xf numFmtId="3" fontId="28" fillId="41" borderId="43" xfId="0" applyNumberFormat="1" applyFont="1" applyFill="1" applyBorder="1" applyAlignment="1" applyProtection="1">
      <alignment horizontal="center" vertical="center"/>
      <protection hidden="1"/>
    </xf>
    <xf numFmtId="167" fontId="15" fillId="43" borderId="34" xfId="53" applyNumberFormat="1" applyFont="1" applyFill="1" applyBorder="1" applyAlignment="1" applyProtection="1">
      <alignment horizontal="left" vertical="center"/>
      <protection hidden="1"/>
    </xf>
    <xf numFmtId="167" fontId="15" fillId="43" borderId="35" xfId="53" applyNumberFormat="1" applyFont="1" applyFill="1" applyBorder="1" applyAlignment="1" applyProtection="1">
      <alignment horizontal="left" vertical="center"/>
      <protection hidden="1"/>
    </xf>
    <xf numFmtId="167" fontId="15" fillId="43" borderId="145" xfId="53" applyNumberFormat="1" applyFont="1" applyFill="1" applyBorder="1" applyAlignment="1" applyProtection="1">
      <alignment horizontal="left" vertical="center"/>
      <protection hidden="1"/>
    </xf>
    <xf numFmtId="167" fontId="11" fillId="0" borderId="63" xfId="56" applyNumberFormat="1" applyFont="1" applyFill="1" applyBorder="1" applyAlignment="1" applyProtection="1">
      <alignment horizontal="center" vertical="center"/>
      <protection hidden="1"/>
    </xf>
    <xf numFmtId="167" fontId="11" fillId="0" borderId="129" xfId="56" applyNumberFormat="1" applyFont="1" applyFill="1" applyBorder="1" applyAlignment="1" applyProtection="1">
      <alignment horizontal="center" vertical="center"/>
      <protection hidden="1"/>
    </xf>
    <xf numFmtId="167" fontId="11" fillId="0" borderId="66" xfId="56" applyNumberFormat="1" applyFont="1" applyFill="1" applyBorder="1" applyAlignment="1" applyProtection="1">
      <alignment horizontal="center" vertical="center"/>
      <protection hidden="1"/>
    </xf>
    <xf numFmtId="167" fontId="10" fillId="46" borderId="12" xfId="53" applyNumberFormat="1" applyFont="1" applyFill="1" applyBorder="1" applyAlignment="1" applyProtection="1">
      <alignment horizontal="left" vertical="center"/>
      <protection hidden="1"/>
    </xf>
    <xf numFmtId="167" fontId="10" fillId="46" borderId="40" xfId="53" applyNumberFormat="1" applyFont="1" applyFill="1" applyBorder="1" applyAlignment="1" applyProtection="1">
      <alignment horizontal="left" vertical="center"/>
      <protection hidden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_- UKB 3.8.01Priloha1N-6 333 3A13" xfId="53"/>
    <cellStyle name="normální_010-SUM" xfId="54"/>
    <cellStyle name="normální_80" xfId="55"/>
    <cellStyle name="normální_82" xfId="56"/>
    <cellStyle name="normální_Příloha 2 NV301102" xfId="57"/>
    <cellStyle name="Percent" xfId="58"/>
    <cellStyle name="Poznámka" xfId="59"/>
    <cellStyle name="Percent" xfId="60"/>
    <cellStyle name="Propojená buňka" xfId="61"/>
    <cellStyle name="Správně" xfId="62"/>
    <cellStyle name="Text upozornění" xfId="63"/>
    <cellStyle name="Total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.ruzicka@narodni-divadlo.cz" TargetMode="External" /><Relationship Id="rId2" Type="http://schemas.openxmlformats.org/officeDocument/2006/relationships/hyperlink" Target="mailto: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1.75390625" style="0" customWidth="1"/>
    <col min="2" max="9" width="10.75390625" style="0" customWidth="1"/>
    <col min="10" max="10" width="1.75390625" style="0" customWidth="1"/>
  </cols>
  <sheetData>
    <row r="1" spans="1:10" ht="19.5" customHeight="1">
      <c r="A1" s="331" t="s">
        <v>0</v>
      </c>
      <c r="B1" s="330"/>
      <c r="C1" s="332" t="s">
        <v>1</v>
      </c>
      <c r="D1" s="332"/>
      <c r="E1" s="332"/>
      <c r="F1" s="332"/>
      <c r="G1" s="332"/>
      <c r="H1" s="13" t="s">
        <v>2</v>
      </c>
      <c r="I1" s="329" t="s">
        <v>3</v>
      </c>
      <c r="J1" s="330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15" customHeight="1">
      <c r="A3" s="17"/>
      <c r="B3" s="333" t="s">
        <v>4</v>
      </c>
      <c r="C3" s="334"/>
      <c r="D3" s="333" t="s">
        <v>5</v>
      </c>
      <c r="E3" s="334"/>
      <c r="F3" s="333" t="s">
        <v>6</v>
      </c>
      <c r="G3" s="334"/>
      <c r="H3" s="333" t="s">
        <v>7</v>
      </c>
      <c r="I3" s="334"/>
      <c r="J3" s="18"/>
    </row>
    <row r="4" spans="1:10" ht="15" customHeight="1">
      <c r="A4" s="17"/>
      <c r="B4" s="19"/>
      <c r="C4" s="20"/>
      <c r="D4" s="19"/>
      <c r="E4" s="20"/>
      <c r="F4" s="323" t="s">
        <v>8</v>
      </c>
      <c r="G4" s="324"/>
      <c r="H4" s="323" t="s">
        <v>9</v>
      </c>
      <c r="I4" s="324"/>
      <c r="J4" s="18"/>
    </row>
    <row r="5" spans="1:10" ht="15" customHeight="1">
      <c r="A5" s="17"/>
      <c r="B5" s="325" t="s">
        <v>10</v>
      </c>
      <c r="C5" s="326"/>
      <c r="D5" s="325" t="s">
        <v>10</v>
      </c>
      <c r="E5" s="326"/>
      <c r="F5" s="325" t="s">
        <v>10</v>
      </c>
      <c r="G5" s="326"/>
      <c r="H5" s="325" t="s">
        <v>10</v>
      </c>
      <c r="I5" s="326"/>
      <c r="J5" s="18"/>
    </row>
    <row r="6" spans="1:10" ht="4.5" customHeight="1">
      <c r="A6" s="17"/>
      <c r="B6" s="17"/>
      <c r="C6" s="18"/>
      <c r="D6" s="17"/>
      <c r="E6" s="18"/>
      <c r="F6" s="17"/>
      <c r="G6" s="18"/>
      <c r="H6" s="17"/>
      <c r="I6" s="18"/>
      <c r="J6" s="18"/>
    </row>
    <row r="7" spans="1:10" ht="15" customHeight="1">
      <c r="A7" s="17"/>
      <c r="B7" s="327" t="s">
        <v>11</v>
      </c>
      <c r="C7" s="328"/>
      <c r="D7" s="327" t="s">
        <v>11</v>
      </c>
      <c r="E7" s="328"/>
      <c r="F7" s="327" t="s">
        <v>11</v>
      </c>
      <c r="G7" s="328"/>
      <c r="H7" s="327" t="s">
        <v>11</v>
      </c>
      <c r="I7" s="328"/>
      <c r="J7" s="18"/>
    </row>
    <row r="8" spans="1:10" ht="15" customHeight="1">
      <c r="A8" s="17"/>
      <c r="B8" s="21" t="s">
        <v>12</v>
      </c>
      <c r="C8" s="22" t="s">
        <v>13</v>
      </c>
      <c r="D8" s="21" t="s">
        <v>14</v>
      </c>
      <c r="E8" s="22" t="s">
        <v>13</v>
      </c>
      <c r="F8" s="21" t="s">
        <v>15</v>
      </c>
      <c r="G8" s="22" t="s">
        <v>13</v>
      </c>
      <c r="H8" s="21" t="s">
        <v>16</v>
      </c>
      <c r="I8" s="22" t="s">
        <v>13</v>
      </c>
      <c r="J8" s="18"/>
    </row>
    <row r="9" spans="1:10" ht="12.75">
      <c r="A9" s="17"/>
      <c r="B9" s="23"/>
      <c r="C9" s="24"/>
      <c r="D9" s="24"/>
      <c r="E9" s="24"/>
      <c r="F9" s="24"/>
      <c r="G9" s="24"/>
      <c r="H9" s="24"/>
      <c r="I9" s="24"/>
      <c r="J9" s="18"/>
    </row>
    <row r="10" spans="1:10" ht="13.5" customHeight="1">
      <c r="A10" s="17"/>
      <c r="B10" s="25">
        <v>196011</v>
      </c>
      <c r="C10" s="26">
        <v>120011</v>
      </c>
      <c r="D10" s="27">
        <v>197011</v>
      </c>
      <c r="E10" s="26">
        <v>120021</v>
      </c>
      <c r="F10" s="27">
        <v>198011</v>
      </c>
      <c r="G10" s="28"/>
      <c r="H10" s="27">
        <v>199011</v>
      </c>
      <c r="I10" s="29"/>
      <c r="J10" s="18"/>
    </row>
    <row r="11" spans="1:10" ht="13.5" customHeight="1">
      <c r="A11" s="17"/>
      <c r="B11" s="30">
        <f aca="true" t="shared" si="0" ref="B11:B49">B10+1</f>
        <v>196012</v>
      </c>
      <c r="C11" s="31">
        <v>120012</v>
      </c>
      <c r="D11" s="32">
        <f aca="true" t="shared" si="1" ref="D11:D49">D10+1</f>
        <v>197012</v>
      </c>
      <c r="E11" s="31">
        <v>120022</v>
      </c>
      <c r="F11" s="32">
        <f aca="true" t="shared" si="2" ref="F11:F49">F10+1</f>
        <v>198012</v>
      </c>
      <c r="G11" s="33"/>
      <c r="H11" s="32">
        <f aca="true" t="shared" si="3" ref="H11:H49">H10+1</f>
        <v>199012</v>
      </c>
      <c r="I11" s="34"/>
      <c r="J11" s="18"/>
    </row>
    <row r="12" spans="1:10" ht="13.5" customHeight="1">
      <c r="A12" s="17"/>
      <c r="B12" s="30">
        <f t="shared" si="0"/>
        <v>196013</v>
      </c>
      <c r="C12" s="31">
        <v>120013</v>
      </c>
      <c r="D12" s="32">
        <f t="shared" si="1"/>
        <v>197013</v>
      </c>
      <c r="E12" s="31">
        <v>120023</v>
      </c>
      <c r="F12" s="32">
        <f t="shared" si="2"/>
        <v>198013</v>
      </c>
      <c r="G12" s="33"/>
      <c r="H12" s="32">
        <f t="shared" si="3"/>
        <v>199013</v>
      </c>
      <c r="I12" s="34"/>
      <c r="J12" s="18"/>
    </row>
    <row r="13" spans="1:10" ht="13.5" customHeight="1">
      <c r="A13" s="17"/>
      <c r="B13" s="30">
        <f t="shared" si="0"/>
        <v>196014</v>
      </c>
      <c r="C13" s="31">
        <v>120014</v>
      </c>
      <c r="D13" s="32">
        <f t="shared" si="1"/>
        <v>197014</v>
      </c>
      <c r="E13" s="31">
        <v>120024</v>
      </c>
      <c r="F13" s="32">
        <f t="shared" si="2"/>
        <v>198014</v>
      </c>
      <c r="G13" s="33"/>
      <c r="H13" s="32">
        <f t="shared" si="3"/>
        <v>199014</v>
      </c>
      <c r="I13" s="34"/>
      <c r="J13" s="18"/>
    </row>
    <row r="14" spans="1:10" ht="13.5" customHeight="1">
      <c r="A14" s="17"/>
      <c r="B14" s="30">
        <f t="shared" si="0"/>
        <v>196015</v>
      </c>
      <c r="C14" s="31">
        <v>120015</v>
      </c>
      <c r="D14" s="32">
        <f t="shared" si="1"/>
        <v>197015</v>
      </c>
      <c r="E14" s="31">
        <v>120025</v>
      </c>
      <c r="F14" s="32">
        <f t="shared" si="2"/>
        <v>198015</v>
      </c>
      <c r="G14" s="33"/>
      <c r="H14" s="32">
        <f t="shared" si="3"/>
        <v>199015</v>
      </c>
      <c r="I14" s="34"/>
      <c r="J14" s="18"/>
    </row>
    <row r="15" spans="1:10" ht="13.5" customHeight="1">
      <c r="A15" s="17"/>
      <c r="B15" s="30">
        <f t="shared" si="0"/>
        <v>196016</v>
      </c>
      <c r="C15" s="31">
        <v>120016</v>
      </c>
      <c r="D15" s="32">
        <f t="shared" si="1"/>
        <v>197016</v>
      </c>
      <c r="E15" s="31">
        <v>120026</v>
      </c>
      <c r="F15" s="32">
        <f t="shared" si="2"/>
        <v>198016</v>
      </c>
      <c r="G15" s="33"/>
      <c r="H15" s="32">
        <f t="shared" si="3"/>
        <v>199016</v>
      </c>
      <c r="I15" s="34"/>
      <c r="J15" s="18"/>
    </row>
    <row r="16" spans="1:10" ht="13.5" customHeight="1">
      <c r="A16" s="17"/>
      <c r="B16" s="30">
        <f t="shared" si="0"/>
        <v>196017</v>
      </c>
      <c r="C16" s="31">
        <v>120017</v>
      </c>
      <c r="D16" s="32">
        <f t="shared" si="1"/>
        <v>197017</v>
      </c>
      <c r="E16" s="31">
        <v>120027</v>
      </c>
      <c r="F16" s="32">
        <f t="shared" si="2"/>
        <v>198017</v>
      </c>
      <c r="G16" s="33"/>
      <c r="H16" s="32">
        <f t="shared" si="3"/>
        <v>199017</v>
      </c>
      <c r="I16" s="34"/>
      <c r="J16" s="18"/>
    </row>
    <row r="17" spans="1:10" ht="13.5" customHeight="1">
      <c r="A17" s="17"/>
      <c r="B17" s="30">
        <f t="shared" si="0"/>
        <v>196018</v>
      </c>
      <c r="C17" s="31">
        <v>120018</v>
      </c>
      <c r="D17" s="32">
        <f t="shared" si="1"/>
        <v>197018</v>
      </c>
      <c r="E17" s="31">
        <v>120028</v>
      </c>
      <c r="F17" s="32">
        <f t="shared" si="2"/>
        <v>198018</v>
      </c>
      <c r="G17" s="33"/>
      <c r="H17" s="32">
        <f t="shared" si="3"/>
        <v>199018</v>
      </c>
      <c r="I17" s="34"/>
      <c r="J17" s="18"/>
    </row>
    <row r="18" spans="1:10" ht="13.5" customHeight="1">
      <c r="A18" s="17"/>
      <c r="B18" s="30">
        <f t="shared" si="0"/>
        <v>196019</v>
      </c>
      <c r="C18" s="31">
        <v>120019</v>
      </c>
      <c r="D18" s="32">
        <f t="shared" si="1"/>
        <v>197019</v>
      </c>
      <c r="E18" s="31">
        <v>120029</v>
      </c>
      <c r="F18" s="32">
        <f t="shared" si="2"/>
        <v>198019</v>
      </c>
      <c r="G18" s="33"/>
      <c r="H18" s="32">
        <f t="shared" si="3"/>
        <v>199019</v>
      </c>
      <c r="I18" s="34"/>
      <c r="J18" s="18"/>
    </row>
    <row r="19" spans="1:10" ht="13.5" customHeight="1">
      <c r="A19" s="17"/>
      <c r="B19" s="35">
        <f t="shared" si="0"/>
        <v>196020</v>
      </c>
      <c r="C19" s="36">
        <v>120020</v>
      </c>
      <c r="D19" s="37">
        <f t="shared" si="1"/>
        <v>197020</v>
      </c>
      <c r="E19" s="36">
        <v>120030</v>
      </c>
      <c r="F19" s="37">
        <f t="shared" si="2"/>
        <v>198020</v>
      </c>
      <c r="G19" s="38"/>
      <c r="H19" s="37">
        <f t="shared" si="3"/>
        <v>199020</v>
      </c>
      <c r="I19" s="39"/>
      <c r="J19" s="18"/>
    </row>
    <row r="20" spans="1:10" ht="13.5" customHeight="1">
      <c r="A20" s="17"/>
      <c r="B20" s="40">
        <f t="shared" si="0"/>
        <v>196021</v>
      </c>
      <c r="C20" s="41"/>
      <c r="D20" s="42">
        <f t="shared" si="1"/>
        <v>197021</v>
      </c>
      <c r="E20" s="43">
        <v>120101</v>
      </c>
      <c r="F20" s="42">
        <f t="shared" si="2"/>
        <v>198021</v>
      </c>
      <c r="G20" s="43">
        <f aca="true" t="shared" si="4" ref="G20:G41">E20</f>
        <v>120101</v>
      </c>
      <c r="H20" s="42">
        <f t="shared" si="3"/>
        <v>199021</v>
      </c>
      <c r="I20" s="44">
        <v>120010</v>
      </c>
      <c r="J20" s="18"/>
    </row>
    <row r="21" spans="1:10" ht="13.5" customHeight="1">
      <c r="A21" s="17"/>
      <c r="B21" s="30">
        <f t="shared" si="0"/>
        <v>196022</v>
      </c>
      <c r="C21" s="45"/>
      <c r="D21" s="32">
        <f t="shared" si="1"/>
        <v>197022</v>
      </c>
      <c r="E21" s="43">
        <v>120102</v>
      </c>
      <c r="F21" s="32">
        <f t="shared" si="2"/>
        <v>198022</v>
      </c>
      <c r="G21" s="43">
        <f t="shared" si="4"/>
        <v>120102</v>
      </c>
      <c r="H21" s="32">
        <f t="shared" si="3"/>
        <v>199022</v>
      </c>
      <c r="I21" s="46">
        <v>120020</v>
      </c>
      <c r="J21" s="18"/>
    </row>
    <row r="22" spans="1:10" ht="13.5" customHeight="1">
      <c r="A22" s="17"/>
      <c r="B22" s="30">
        <f t="shared" si="0"/>
        <v>196023</v>
      </c>
      <c r="C22" s="45"/>
      <c r="D22" s="32">
        <f t="shared" si="1"/>
        <v>197023</v>
      </c>
      <c r="E22" s="43">
        <v>120103</v>
      </c>
      <c r="F22" s="32">
        <f t="shared" si="2"/>
        <v>198023</v>
      </c>
      <c r="G22" s="43">
        <f t="shared" si="4"/>
        <v>120103</v>
      </c>
      <c r="H22" s="32">
        <f t="shared" si="3"/>
        <v>199023</v>
      </c>
      <c r="I22" s="46">
        <v>120030</v>
      </c>
      <c r="J22" s="18"/>
    </row>
    <row r="23" spans="1:10" ht="13.5" customHeight="1">
      <c r="A23" s="17"/>
      <c r="B23" s="30">
        <f t="shared" si="0"/>
        <v>196024</v>
      </c>
      <c r="C23" s="45"/>
      <c r="D23" s="32">
        <f t="shared" si="1"/>
        <v>197024</v>
      </c>
      <c r="E23" s="43">
        <v>120104</v>
      </c>
      <c r="F23" s="32">
        <f t="shared" si="2"/>
        <v>198024</v>
      </c>
      <c r="G23" s="43">
        <f t="shared" si="4"/>
        <v>120104</v>
      </c>
      <c r="H23" s="32">
        <f t="shared" si="3"/>
        <v>199024</v>
      </c>
      <c r="I23" s="46">
        <v>120040</v>
      </c>
      <c r="J23" s="18"/>
    </row>
    <row r="24" spans="1:10" ht="13.5" customHeight="1">
      <c r="A24" s="17"/>
      <c r="B24" s="30">
        <f t="shared" si="0"/>
        <v>196025</v>
      </c>
      <c r="C24" s="45"/>
      <c r="D24" s="32">
        <f t="shared" si="1"/>
        <v>197025</v>
      </c>
      <c r="E24" s="43">
        <v>120105</v>
      </c>
      <c r="F24" s="32">
        <f t="shared" si="2"/>
        <v>198025</v>
      </c>
      <c r="G24" s="43">
        <f t="shared" si="4"/>
        <v>120105</v>
      </c>
      <c r="H24" s="32">
        <f t="shared" si="3"/>
        <v>199025</v>
      </c>
      <c r="I24" s="46">
        <v>120050</v>
      </c>
      <c r="J24" s="18"/>
    </row>
    <row r="25" spans="1:10" ht="13.5" customHeight="1">
      <c r="A25" s="17"/>
      <c r="B25" s="30">
        <f t="shared" si="0"/>
        <v>196026</v>
      </c>
      <c r="C25" s="45"/>
      <c r="D25" s="32">
        <f t="shared" si="1"/>
        <v>197026</v>
      </c>
      <c r="E25" s="43">
        <v>120106</v>
      </c>
      <c r="F25" s="32">
        <f t="shared" si="2"/>
        <v>198026</v>
      </c>
      <c r="G25" s="43">
        <f t="shared" si="4"/>
        <v>120106</v>
      </c>
      <c r="H25" s="32">
        <f t="shared" si="3"/>
        <v>199026</v>
      </c>
      <c r="I25" s="46">
        <v>120060</v>
      </c>
      <c r="J25" s="18"/>
    </row>
    <row r="26" spans="1:10" ht="13.5" customHeight="1">
      <c r="A26" s="17"/>
      <c r="B26" s="30">
        <f t="shared" si="0"/>
        <v>196027</v>
      </c>
      <c r="C26" s="45"/>
      <c r="D26" s="32">
        <f t="shared" si="1"/>
        <v>197027</v>
      </c>
      <c r="E26" s="43">
        <v>120107</v>
      </c>
      <c r="F26" s="32">
        <f t="shared" si="2"/>
        <v>198027</v>
      </c>
      <c r="G26" s="43">
        <f t="shared" si="4"/>
        <v>120107</v>
      </c>
      <c r="H26" s="32">
        <f t="shared" si="3"/>
        <v>199027</v>
      </c>
      <c r="I26" s="46">
        <v>120070</v>
      </c>
      <c r="J26" s="18"/>
    </row>
    <row r="27" spans="1:10" ht="13.5" customHeight="1">
      <c r="A27" s="17"/>
      <c r="B27" s="30">
        <f t="shared" si="0"/>
        <v>196028</v>
      </c>
      <c r="C27" s="45"/>
      <c r="D27" s="32">
        <f t="shared" si="1"/>
        <v>197028</v>
      </c>
      <c r="E27" s="43">
        <v>120108</v>
      </c>
      <c r="F27" s="32">
        <f t="shared" si="2"/>
        <v>198028</v>
      </c>
      <c r="G27" s="43">
        <f t="shared" si="4"/>
        <v>120108</v>
      </c>
      <c r="H27" s="32">
        <f t="shared" si="3"/>
        <v>199028</v>
      </c>
      <c r="I27" s="46">
        <v>120080</v>
      </c>
      <c r="J27" s="18"/>
    </row>
    <row r="28" spans="1:10" ht="13.5" customHeight="1">
      <c r="A28" s="17"/>
      <c r="B28" s="30">
        <f t="shared" si="0"/>
        <v>196029</v>
      </c>
      <c r="C28" s="45"/>
      <c r="D28" s="32">
        <f t="shared" si="1"/>
        <v>197029</v>
      </c>
      <c r="E28" s="43">
        <f aca="true" t="shared" si="5" ref="E28:E39">E27+1</f>
        <v>120109</v>
      </c>
      <c r="F28" s="32">
        <f t="shared" si="2"/>
        <v>198029</v>
      </c>
      <c r="G28" s="43">
        <f t="shared" si="4"/>
        <v>120109</v>
      </c>
      <c r="H28" s="32">
        <f t="shared" si="3"/>
        <v>199029</v>
      </c>
      <c r="I28" s="46">
        <v>120090</v>
      </c>
      <c r="J28" s="18"/>
    </row>
    <row r="29" spans="1:10" ht="13.5" customHeight="1">
      <c r="A29" s="17"/>
      <c r="B29" s="35">
        <f t="shared" si="0"/>
        <v>196030</v>
      </c>
      <c r="C29" s="47"/>
      <c r="D29" s="37">
        <f t="shared" si="1"/>
        <v>197030</v>
      </c>
      <c r="E29" s="36">
        <f t="shared" si="5"/>
        <v>120110</v>
      </c>
      <c r="F29" s="37">
        <f t="shared" si="2"/>
        <v>198030</v>
      </c>
      <c r="G29" s="36">
        <f t="shared" si="4"/>
        <v>120110</v>
      </c>
      <c r="H29" s="37">
        <f t="shared" si="3"/>
        <v>199030</v>
      </c>
      <c r="I29" s="48">
        <v>120100</v>
      </c>
      <c r="J29" s="18"/>
    </row>
    <row r="30" spans="1:10" ht="13.5" customHeight="1">
      <c r="A30" s="17"/>
      <c r="B30" s="40">
        <f t="shared" si="0"/>
        <v>196031</v>
      </c>
      <c r="C30" s="41"/>
      <c r="D30" s="42">
        <f t="shared" si="1"/>
        <v>197031</v>
      </c>
      <c r="E30" s="43">
        <f t="shared" si="5"/>
        <v>120111</v>
      </c>
      <c r="F30" s="42">
        <f t="shared" si="2"/>
        <v>198031</v>
      </c>
      <c r="G30" s="43">
        <f t="shared" si="4"/>
        <v>120111</v>
      </c>
      <c r="H30" s="42">
        <f t="shared" si="3"/>
        <v>199031</v>
      </c>
      <c r="I30" s="49">
        <v>120200</v>
      </c>
      <c r="J30" s="18"/>
    </row>
    <row r="31" spans="1:10" ht="13.5" customHeight="1">
      <c r="A31" s="17"/>
      <c r="B31" s="30">
        <f t="shared" si="0"/>
        <v>196032</v>
      </c>
      <c r="C31" s="45"/>
      <c r="D31" s="32">
        <f t="shared" si="1"/>
        <v>197032</v>
      </c>
      <c r="E31" s="43">
        <f t="shared" si="5"/>
        <v>120112</v>
      </c>
      <c r="F31" s="32">
        <f t="shared" si="2"/>
        <v>198032</v>
      </c>
      <c r="G31" s="43">
        <f t="shared" si="4"/>
        <v>120112</v>
      </c>
      <c r="H31" s="32">
        <f t="shared" si="3"/>
        <v>199032</v>
      </c>
      <c r="I31" s="49">
        <f aca="true" t="shared" si="6" ref="I31:I39">I30+1</f>
        <v>120201</v>
      </c>
      <c r="J31" s="18"/>
    </row>
    <row r="32" spans="1:10" ht="13.5" customHeight="1">
      <c r="A32" s="17"/>
      <c r="B32" s="30">
        <f t="shared" si="0"/>
        <v>196033</v>
      </c>
      <c r="C32" s="45"/>
      <c r="D32" s="32">
        <f t="shared" si="1"/>
        <v>197033</v>
      </c>
      <c r="E32" s="43">
        <f t="shared" si="5"/>
        <v>120113</v>
      </c>
      <c r="F32" s="32">
        <f t="shared" si="2"/>
        <v>198033</v>
      </c>
      <c r="G32" s="43">
        <f t="shared" si="4"/>
        <v>120113</v>
      </c>
      <c r="H32" s="32">
        <f t="shared" si="3"/>
        <v>199033</v>
      </c>
      <c r="I32" s="49">
        <f t="shared" si="6"/>
        <v>120202</v>
      </c>
      <c r="J32" s="18"/>
    </row>
    <row r="33" spans="1:10" ht="13.5" customHeight="1">
      <c r="A33" s="17"/>
      <c r="B33" s="30">
        <f t="shared" si="0"/>
        <v>196034</v>
      </c>
      <c r="C33" s="45"/>
      <c r="D33" s="32">
        <f t="shared" si="1"/>
        <v>197034</v>
      </c>
      <c r="E33" s="43">
        <f t="shared" si="5"/>
        <v>120114</v>
      </c>
      <c r="F33" s="32">
        <f t="shared" si="2"/>
        <v>198034</v>
      </c>
      <c r="G33" s="43">
        <f t="shared" si="4"/>
        <v>120114</v>
      </c>
      <c r="H33" s="32">
        <f t="shared" si="3"/>
        <v>199034</v>
      </c>
      <c r="I33" s="49">
        <f t="shared" si="6"/>
        <v>120203</v>
      </c>
      <c r="J33" s="18"/>
    </row>
    <row r="34" spans="1:10" ht="13.5" customHeight="1">
      <c r="A34" s="17"/>
      <c r="B34" s="30">
        <f t="shared" si="0"/>
        <v>196035</v>
      </c>
      <c r="C34" s="45"/>
      <c r="D34" s="32">
        <f t="shared" si="1"/>
        <v>197035</v>
      </c>
      <c r="E34" s="43">
        <f t="shared" si="5"/>
        <v>120115</v>
      </c>
      <c r="F34" s="32">
        <f t="shared" si="2"/>
        <v>198035</v>
      </c>
      <c r="G34" s="43">
        <f t="shared" si="4"/>
        <v>120115</v>
      </c>
      <c r="H34" s="32">
        <f t="shared" si="3"/>
        <v>199035</v>
      </c>
      <c r="I34" s="49">
        <f t="shared" si="6"/>
        <v>120204</v>
      </c>
      <c r="J34" s="18"/>
    </row>
    <row r="35" spans="1:10" ht="13.5" customHeight="1">
      <c r="A35" s="17"/>
      <c r="B35" s="30">
        <f t="shared" si="0"/>
        <v>196036</v>
      </c>
      <c r="C35" s="45"/>
      <c r="D35" s="32">
        <f t="shared" si="1"/>
        <v>197036</v>
      </c>
      <c r="E35" s="43">
        <f t="shared" si="5"/>
        <v>120116</v>
      </c>
      <c r="F35" s="32">
        <f t="shared" si="2"/>
        <v>198036</v>
      </c>
      <c r="G35" s="43">
        <f t="shared" si="4"/>
        <v>120116</v>
      </c>
      <c r="H35" s="32">
        <f t="shared" si="3"/>
        <v>199036</v>
      </c>
      <c r="I35" s="49">
        <f t="shared" si="6"/>
        <v>120205</v>
      </c>
      <c r="J35" s="18"/>
    </row>
    <row r="36" spans="1:10" ht="13.5" customHeight="1">
      <c r="A36" s="17"/>
      <c r="B36" s="30">
        <f t="shared" si="0"/>
        <v>196037</v>
      </c>
      <c r="C36" s="45"/>
      <c r="D36" s="32">
        <f t="shared" si="1"/>
        <v>197037</v>
      </c>
      <c r="E36" s="43">
        <f t="shared" si="5"/>
        <v>120117</v>
      </c>
      <c r="F36" s="32">
        <f t="shared" si="2"/>
        <v>198037</v>
      </c>
      <c r="G36" s="43">
        <f t="shared" si="4"/>
        <v>120117</v>
      </c>
      <c r="H36" s="32">
        <f t="shared" si="3"/>
        <v>199037</v>
      </c>
      <c r="I36" s="49">
        <f t="shared" si="6"/>
        <v>120206</v>
      </c>
      <c r="J36" s="18"/>
    </row>
    <row r="37" spans="1:10" ht="13.5" customHeight="1">
      <c r="A37" s="17"/>
      <c r="B37" s="30">
        <f t="shared" si="0"/>
        <v>196038</v>
      </c>
      <c r="C37" s="45"/>
      <c r="D37" s="32">
        <f t="shared" si="1"/>
        <v>197038</v>
      </c>
      <c r="E37" s="43">
        <f t="shared" si="5"/>
        <v>120118</v>
      </c>
      <c r="F37" s="32">
        <f t="shared" si="2"/>
        <v>198038</v>
      </c>
      <c r="G37" s="43">
        <f t="shared" si="4"/>
        <v>120118</v>
      </c>
      <c r="H37" s="32">
        <f t="shared" si="3"/>
        <v>199038</v>
      </c>
      <c r="I37" s="49">
        <f t="shared" si="6"/>
        <v>120207</v>
      </c>
      <c r="J37" s="18"/>
    </row>
    <row r="38" spans="1:10" ht="13.5" customHeight="1">
      <c r="A38" s="17"/>
      <c r="B38" s="30">
        <f t="shared" si="0"/>
        <v>196039</v>
      </c>
      <c r="C38" s="45"/>
      <c r="D38" s="32">
        <f t="shared" si="1"/>
        <v>197039</v>
      </c>
      <c r="E38" s="43">
        <f t="shared" si="5"/>
        <v>120119</v>
      </c>
      <c r="F38" s="32">
        <f t="shared" si="2"/>
        <v>198039</v>
      </c>
      <c r="G38" s="43">
        <f t="shared" si="4"/>
        <v>120119</v>
      </c>
      <c r="H38" s="32">
        <f t="shared" si="3"/>
        <v>199039</v>
      </c>
      <c r="I38" s="49">
        <f t="shared" si="6"/>
        <v>120208</v>
      </c>
      <c r="J38" s="18"/>
    </row>
    <row r="39" spans="1:10" ht="13.5" customHeight="1">
      <c r="A39" s="17"/>
      <c r="B39" s="35">
        <f t="shared" si="0"/>
        <v>196040</v>
      </c>
      <c r="C39" s="47"/>
      <c r="D39" s="37">
        <f t="shared" si="1"/>
        <v>197040</v>
      </c>
      <c r="E39" s="36">
        <f t="shared" si="5"/>
        <v>120120</v>
      </c>
      <c r="F39" s="37">
        <f t="shared" si="2"/>
        <v>198040</v>
      </c>
      <c r="G39" s="36">
        <f t="shared" si="4"/>
        <v>120120</v>
      </c>
      <c r="H39" s="37">
        <f t="shared" si="3"/>
        <v>199040</v>
      </c>
      <c r="I39" s="48">
        <f t="shared" si="6"/>
        <v>120209</v>
      </c>
      <c r="J39" s="18"/>
    </row>
    <row r="40" spans="1:10" ht="13.5" customHeight="1">
      <c r="A40" s="17"/>
      <c r="B40" s="40">
        <f t="shared" si="0"/>
        <v>196041</v>
      </c>
      <c r="C40" s="43">
        <v>120200</v>
      </c>
      <c r="D40" s="42">
        <f t="shared" si="1"/>
        <v>197041</v>
      </c>
      <c r="E40" s="43">
        <f>C40</f>
        <v>120200</v>
      </c>
      <c r="F40" s="42">
        <f t="shared" si="2"/>
        <v>198041</v>
      </c>
      <c r="G40" s="43">
        <f t="shared" si="4"/>
        <v>120200</v>
      </c>
      <c r="H40" s="42">
        <f t="shared" si="3"/>
        <v>199041</v>
      </c>
      <c r="I40" s="49">
        <v>120301</v>
      </c>
      <c r="J40" s="18"/>
    </row>
    <row r="41" spans="1:10" ht="13.5" customHeight="1">
      <c r="A41" s="17"/>
      <c r="B41" s="30">
        <f t="shared" si="0"/>
        <v>196042</v>
      </c>
      <c r="C41" s="31">
        <v>120301</v>
      </c>
      <c r="D41" s="32">
        <f t="shared" si="1"/>
        <v>197042</v>
      </c>
      <c r="E41" s="31">
        <f>C41</f>
        <v>120301</v>
      </c>
      <c r="F41" s="32">
        <f t="shared" si="2"/>
        <v>198042</v>
      </c>
      <c r="G41" s="31">
        <f t="shared" si="4"/>
        <v>120301</v>
      </c>
      <c r="H41" s="32">
        <f t="shared" si="3"/>
        <v>199042</v>
      </c>
      <c r="I41" s="49">
        <v>120302</v>
      </c>
      <c r="J41" s="18"/>
    </row>
    <row r="42" spans="1:10" ht="13.5" customHeight="1">
      <c r="A42" s="17"/>
      <c r="B42" s="30">
        <f t="shared" si="0"/>
        <v>196043</v>
      </c>
      <c r="C42" s="45"/>
      <c r="D42" s="32">
        <f t="shared" si="1"/>
        <v>197043</v>
      </c>
      <c r="E42" s="45"/>
      <c r="F42" s="32">
        <f t="shared" si="2"/>
        <v>198043</v>
      </c>
      <c r="G42" s="45"/>
      <c r="H42" s="32">
        <f t="shared" si="3"/>
        <v>199043</v>
      </c>
      <c r="I42" s="49">
        <v>120303</v>
      </c>
      <c r="J42" s="18"/>
    </row>
    <row r="43" spans="1:10" ht="13.5" customHeight="1">
      <c r="A43" s="17"/>
      <c r="B43" s="30">
        <f t="shared" si="0"/>
        <v>196044</v>
      </c>
      <c r="C43" s="45"/>
      <c r="D43" s="32">
        <f t="shared" si="1"/>
        <v>197044</v>
      </c>
      <c r="E43" s="45"/>
      <c r="F43" s="32">
        <f t="shared" si="2"/>
        <v>198044</v>
      </c>
      <c r="G43" s="45"/>
      <c r="H43" s="32">
        <f t="shared" si="3"/>
        <v>199044</v>
      </c>
      <c r="I43" s="49">
        <v>120304</v>
      </c>
      <c r="J43" s="18"/>
    </row>
    <row r="44" spans="1:10" ht="13.5" customHeight="1">
      <c r="A44" s="17"/>
      <c r="B44" s="30">
        <f t="shared" si="0"/>
        <v>196045</v>
      </c>
      <c r="C44" s="45"/>
      <c r="D44" s="32">
        <f t="shared" si="1"/>
        <v>197045</v>
      </c>
      <c r="E44" s="45"/>
      <c r="F44" s="32">
        <f t="shared" si="2"/>
        <v>198045</v>
      </c>
      <c r="G44" s="45"/>
      <c r="H44" s="32">
        <f t="shared" si="3"/>
        <v>199045</v>
      </c>
      <c r="I44" s="49">
        <v>120305</v>
      </c>
      <c r="J44" s="18"/>
    </row>
    <row r="45" spans="1:10" ht="13.5" customHeight="1">
      <c r="A45" s="17"/>
      <c r="B45" s="30">
        <f t="shared" si="0"/>
        <v>196046</v>
      </c>
      <c r="C45" s="45"/>
      <c r="D45" s="32">
        <f t="shared" si="1"/>
        <v>197046</v>
      </c>
      <c r="E45" s="45"/>
      <c r="F45" s="32">
        <f t="shared" si="2"/>
        <v>198046</v>
      </c>
      <c r="G45" s="45"/>
      <c r="H45" s="32">
        <f t="shared" si="3"/>
        <v>199046</v>
      </c>
      <c r="I45" s="49">
        <v>120306</v>
      </c>
      <c r="J45" s="18"/>
    </row>
    <row r="46" spans="1:10" ht="13.5" customHeight="1">
      <c r="A46" s="17"/>
      <c r="B46" s="30">
        <f t="shared" si="0"/>
        <v>196047</v>
      </c>
      <c r="C46" s="45"/>
      <c r="D46" s="32">
        <f t="shared" si="1"/>
        <v>197047</v>
      </c>
      <c r="E46" s="45"/>
      <c r="F46" s="32">
        <f t="shared" si="2"/>
        <v>198047</v>
      </c>
      <c r="G46" s="45"/>
      <c r="H46" s="32">
        <f t="shared" si="3"/>
        <v>199047</v>
      </c>
      <c r="I46" s="49">
        <v>120307</v>
      </c>
      <c r="J46" s="18"/>
    </row>
    <row r="47" spans="1:10" ht="13.5" customHeight="1">
      <c r="A47" s="17"/>
      <c r="B47" s="30">
        <f t="shared" si="0"/>
        <v>196048</v>
      </c>
      <c r="C47" s="45"/>
      <c r="D47" s="32">
        <f t="shared" si="1"/>
        <v>197048</v>
      </c>
      <c r="E47" s="45"/>
      <c r="F47" s="32">
        <f t="shared" si="2"/>
        <v>198048</v>
      </c>
      <c r="G47" s="45"/>
      <c r="H47" s="32">
        <f t="shared" si="3"/>
        <v>199048</v>
      </c>
      <c r="I47" s="49">
        <v>120308</v>
      </c>
      <c r="J47" s="18"/>
    </row>
    <row r="48" spans="1:10" ht="13.5" customHeight="1">
      <c r="A48" s="17"/>
      <c r="B48" s="30">
        <f t="shared" si="0"/>
        <v>196049</v>
      </c>
      <c r="C48" s="45"/>
      <c r="D48" s="32">
        <f t="shared" si="1"/>
        <v>197049</v>
      </c>
      <c r="E48" s="45"/>
      <c r="F48" s="32">
        <f t="shared" si="2"/>
        <v>198049</v>
      </c>
      <c r="G48" s="45"/>
      <c r="H48" s="32">
        <f t="shared" si="3"/>
        <v>199049</v>
      </c>
      <c r="I48" s="49">
        <v>120309</v>
      </c>
      <c r="J48" s="18"/>
    </row>
    <row r="49" spans="1:10" ht="13.5" customHeight="1">
      <c r="A49" s="17"/>
      <c r="B49" s="35">
        <f t="shared" si="0"/>
        <v>196050</v>
      </c>
      <c r="C49" s="47"/>
      <c r="D49" s="37">
        <f t="shared" si="1"/>
        <v>197050</v>
      </c>
      <c r="E49" s="47"/>
      <c r="F49" s="50">
        <f t="shared" si="2"/>
        <v>198050</v>
      </c>
      <c r="G49" s="47"/>
      <c r="H49" s="37">
        <f t="shared" si="3"/>
        <v>199050</v>
      </c>
      <c r="I49" s="48">
        <v>120310</v>
      </c>
      <c r="J49" s="18"/>
    </row>
    <row r="50" spans="1:10" ht="12.75">
      <c r="A50" s="51"/>
      <c r="B50" s="52"/>
      <c r="C50" s="52"/>
      <c r="D50" s="52"/>
      <c r="E50" s="52"/>
      <c r="F50" s="52"/>
      <c r="G50" s="52"/>
      <c r="H50" s="52"/>
      <c r="I50" s="52"/>
      <c r="J50" s="53"/>
    </row>
  </sheetData>
  <sheetProtection/>
  <mergeCells count="17">
    <mergeCell ref="I1:J1"/>
    <mergeCell ref="A1:B1"/>
    <mergeCell ref="C1:G1"/>
    <mergeCell ref="D3:E3"/>
    <mergeCell ref="F3:G3"/>
    <mergeCell ref="H3:I3"/>
    <mergeCell ref="B3:C3"/>
    <mergeCell ref="H4:I4"/>
    <mergeCell ref="H5:I5"/>
    <mergeCell ref="F5:G5"/>
    <mergeCell ref="B7:C7"/>
    <mergeCell ref="F7:G7"/>
    <mergeCell ref="H7:I7"/>
    <mergeCell ref="B5:C5"/>
    <mergeCell ref="D5:E5"/>
    <mergeCell ref="D7:E7"/>
    <mergeCell ref="F4:G4"/>
  </mergeCells>
  <printOptions/>
  <pageMargins left="1.02" right="0.45" top="0.984251969" bottom="0.984251969" header="0.4921259845" footer="0.4921259845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70"/>
  <sheetViews>
    <sheetView showGridLines="0" view="pageLayout" workbookViewId="0" topLeftCell="A1">
      <selection activeCell="G3" sqref="G3:I3"/>
    </sheetView>
  </sheetViews>
  <sheetFormatPr defaultColWidth="9.00390625" defaultRowHeight="12.75"/>
  <cols>
    <col min="1" max="1" width="9.75390625" style="100" customWidth="1"/>
    <col min="2" max="2" width="15.75390625" style="100" customWidth="1"/>
    <col min="3" max="3" width="30.75390625" style="100" customWidth="1"/>
    <col min="4" max="6" width="10.75390625" style="100" customWidth="1"/>
    <col min="7" max="7" width="9.875" style="100" customWidth="1"/>
    <col min="8" max="8" width="6.75390625" style="100" customWidth="1"/>
    <col min="9" max="9" width="13.25390625" style="100" customWidth="1"/>
    <col min="10" max="10" width="0.2421875" style="124" hidden="1" customWidth="1"/>
    <col min="11" max="11" width="19.125" style="124" hidden="1" customWidth="1"/>
    <col min="12" max="12" width="2.625" style="124" hidden="1" customWidth="1"/>
    <col min="13" max="13" width="7.125" style="124" hidden="1" customWidth="1"/>
    <col min="14" max="14" width="7.00390625" style="124" hidden="1" customWidth="1"/>
    <col min="15" max="15" width="6.25390625" style="124" hidden="1" customWidth="1"/>
    <col min="16" max="16" width="4.125" style="124" hidden="1" customWidth="1"/>
    <col min="17" max="17" width="5.00390625" style="124" hidden="1" customWidth="1"/>
    <col min="18" max="18" width="5.375" style="124" hidden="1" customWidth="1"/>
    <col min="19" max="16384" width="9.125" style="124" customWidth="1"/>
  </cols>
  <sheetData>
    <row r="1" spans="1:12" s="100" customFormat="1" ht="24.75" customHeight="1">
      <c r="A1" s="435" t="s">
        <v>214</v>
      </c>
      <c r="B1" s="436"/>
      <c r="C1" s="449" t="s">
        <v>269</v>
      </c>
      <c r="D1" s="450"/>
      <c r="E1" s="450"/>
      <c r="F1" s="451"/>
      <c r="G1" s="67" t="s">
        <v>215</v>
      </c>
      <c r="H1" s="105"/>
      <c r="I1" s="64" t="s">
        <v>73</v>
      </c>
      <c r="K1" s="467"/>
      <c r="L1" s="467"/>
    </row>
    <row r="2" spans="1:12" s="100" customFormat="1" ht="4.5" customHeight="1">
      <c r="A2" s="1"/>
      <c r="B2" s="1"/>
      <c r="C2" s="1"/>
      <c r="D2" s="1"/>
      <c r="E2" s="1"/>
      <c r="F2" s="1"/>
      <c r="G2" s="1"/>
      <c r="H2" s="1"/>
      <c r="I2" s="1"/>
      <c r="K2" s="115"/>
      <c r="L2" s="115"/>
    </row>
    <row r="3" spans="1:20" s="100" customFormat="1" ht="27" customHeight="1">
      <c r="A3" s="437" t="s">
        <v>72</v>
      </c>
      <c r="B3" s="438"/>
      <c r="C3" s="439"/>
      <c r="D3" s="440"/>
      <c r="E3" s="441"/>
      <c r="F3" s="86" t="s">
        <v>213</v>
      </c>
      <c r="G3" s="472"/>
      <c r="H3" s="473"/>
      <c r="I3" s="474"/>
      <c r="K3" s="467"/>
      <c r="L3" s="467"/>
      <c r="T3" s="143"/>
    </row>
    <row r="4" spans="1:12" s="100" customFormat="1" ht="6" customHeight="1">
      <c r="A4" s="126"/>
      <c r="B4" s="126"/>
      <c r="C4" s="127"/>
      <c r="D4" s="127"/>
      <c r="E4" s="127"/>
      <c r="F4" s="128"/>
      <c r="G4" s="129"/>
      <c r="H4" s="129"/>
      <c r="I4" s="129"/>
      <c r="K4" s="114"/>
      <c r="L4" s="114"/>
    </row>
    <row r="5" spans="1:12" s="100" customFormat="1" ht="26.25" customHeight="1">
      <c r="A5" s="444" t="s">
        <v>77</v>
      </c>
      <c r="B5" s="445"/>
      <c r="C5" s="446"/>
      <c r="D5" s="447"/>
      <c r="E5" s="448"/>
      <c r="F5" s="130" t="s">
        <v>78</v>
      </c>
      <c r="G5" s="469"/>
      <c r="H5" s="470"/>
      <c r="I5" s="471"/>
      <c r="K5" s="468"/>
      <c r="L5" s="468"/>
    </row>
    <row r="6" spans="1:13" s="68" customFormat="1" ht="3" customHeight="1">
      <c r="A6" s="3"/>
      <c r="B6" s="106"/>
      <c r="C6" s="457"/>
      <c r="D6" s="457"/>
      <c r="E6" s="457"/>
      <c r="F6" s="458"/>
      <c r="G6" s="458"/>
      <c r="H6" s="466"/>
      <c r="I6" s="466"/>
      <c r="K6" s="459" t="s">
        <v>41</v>
      </c>
      <c r="L6" s="459"/>
      <c r="M6" s="459"/>
    </row>
    <row r="7" spans="1:13" s="100" customFormat="1" ht="18.75" customHeight="1" thickBot="1">
      <c r="A7" s="456" t="s">
        <v>285</v>
      </c>
      <c r="B7" s="456"/>
      <c r="C7" s="456"/>
      <c r="D7" s="456"/>
      <c r="E7" s="456"/>
      <c r="F7" s="456"/>
      <c r="G7" s="456"/>
      <c r="H7" s="456"/>
      <c r="I7" s="456"/>
      <c r="K7" s="7"/>
      <c r="L7" s="7"/>
      <c r="M7" s="7"/>
    </row>
    <row r="8" spans="1:13" s="100" customFormat="1" ht="15" customHeight="1" thickBot="1">
      <c r="A8" s="452" t="s">
        <v>53</v>
      </c>
      <c r="B8" s="453"/>
      <c r="C8" s="454"/>
      <c r="D8" s="455"/>
      <c r="E8" s="134"/>
      <c r="F8" s="131" t="s">
        <v>55</v>
      </c>
      <c r="G8" s="442"/>
      <c r="H8" s="443"/>
      <c r="I8" s="135"/>
      <c r="K8" s="133" t="b">
        <v>0</v>
      </c>
      <c r="L8" s="133" t="b">
        <v>0</v>
      </c>
      <c r="M8" s="7"/>
    </row>
    <row r="9" spans="1:13" s="100" customFormat="1" ht="15" customHeight="1" thickBot="1">
      <c r="A9" s="183"/>
      <c r="B9" s="179"/>
      <c r="C9" s="180" t="s">
        <v>222</v>
      </c>
      <c r="D9" s="460" t="s">
        <v>223</v>
      </c>
      <c r="E9" s="461"/>
      <c r="F9" s="461"/>
      <c r="G9" s="461"/>
      <c r="H9" s="461"/>
      <c r="I9" s="462"/>
      <c r="K9" s="7"/>
      <c r="L9" s="7"/>
      <c r="M9" s="7"/>
    </row>
    <row r="10" spans="1:19" s="100" customFormat="1" ht="15" customHeight="1">
      <c r="A10" s="176" t="s">
        <v>221</v>
      </c>
      <c r="B10" s="182"/>
      <c r="C10" s="220"/>
      <c r="D10" s="463"/>
      <c r="E10" s="464"/>
      <c r="F10" s="464"/>
      <c r="G10" s="464"/>
      <c r="H10" s="464"/>
      <c r="I10" s="465"/>
      <c r="K10" s="7"/>
      <c r="L10" s="7"/>
      <c r="M10" s="7"/>
      <c r="S10" s="181"/>
    </row>
    <row r="11" spans="1:19" s="100" customFormat="1" ht="15" customHeight="1">
      <c r="A11" s="174" t="s">
        <v>221</v>
      </c>
      <c r="B11" s="175"/>
      <c r="C11" s="221"/>
      <c r="D11" s="412"/>
      <c r="E11" s="413"/>
      <c r="F11" s="413"/>
      <c r="G11" s="413"/>
      <c r="H11" s="413"/>
      <c r="I11" s="414"/>
      <c r="K11" s="7"/>
      <c r="L11" s="7"/>
      <c r="M11" s="7"/>
      <c r="S11" s="181"/>
    </row>
    <row r="12" spans="1:19" s="100" customFormat="1" ht="15" customHeight="1">
      <c r="A12" s="174" t="s">
        <v>221</v>
      </c>
      <c r="B12" s="175"/>
      <c r="C12" s="221"/>
      <c r="D12" s="412"/>
      <c r="E12" s="413"/>
      <c r="F12" s="413"/>
      <c r="G12" s="413"/>
      <c r="H12" s="413"/>
      <c r="I12" s="414"/>
      <c r="K12" s="7"/>
      <c r="L12" s="7"/>
      <c r="M12" s="7"/>
      <c r="S12" s="181"/>
    </row>
    <row r="13" spans="1:19" s="100" customFormat="1" ht="15" customHeight="1">
      <c r="A13" s="174" t="s">
        <v>221</v>
      </c>
      <c r="B13" s="175"/>
      <c r="C13" s="221"/>
      <c r="D13" s="412"/>
      <c r="E13" s="413"/>
      <c r="F13" s="413"/>
      <c r="G13" s="413"/>
      <c r="H13" s="413"/>
      <c r="I13" s="414"/>
      <c r="K13" s="7"/>
      <c r="L13" s="7"/>
      <c r="M13" s="7"/>
      <c r="S13" s="181"/>
    </row>
    <row r="14" spans="1:19" s="100" customFormat="1" ht="15" customHeight="1">
      <c r="A14" s="174" t="s">
        <v>221</v>
      </c>
      <c r="B14" s="175"/>
      <c r="C14" s="221"/>
      <c r="D14" s="412"/>
      <c r="E14" s="413"/>
      <c r="F14" s="413"/>
      <c r="G14" s="413"/>
      <c r="H14" s="413"/>
      <c r="I14" s="414"/>
      <c r="K14" s="7"/>
      <c r="L14" s="7"/>
      <c r="M14" s="7"/>
      <c r="S14" s="181"/>
    </row>
    <row r="15" spans="1:19" s="100" customFormat="1" ht="15" customHeight="1">
      <c r="A15" s="174" t="s">
        <v>221</v>
      </c>
      <c r="B15" s="175"/>
      <c r="C15" s="221"/>
      <c r="D15" s="412"/>
      <c r="E15" s="413"/>
      <c r="F15" s="413"/>
      <c r="G15" s="413"/>
      <c r="H15" s="413"/>
      <c r="I15" s="414"/>
      <c r="K15" s="7"/>
      <c r="L15" s="7"/>
      <c r="M15" s="7"/>
      <c r="S15" s="181"/>
    </row>
    <row r="16" spans="1:19" s="100" customFormat="1" ht="15" customHeight="1">
      <c r="A16" s="174" t="s">
        <v>221</v>
      </c>
      <c r="B16" s="175"/>
      <c r="C16" s="221"/>
      <c r="D16" s="412"/>
      <c r="E16" s="413"/>
      <c r="F16" s="413"/>
      <c r="G16" s="413"/>
      <c r="H16" s="413"/>
      <c r="I16" s="414"/>
      <c r="K16" s="7"/>
      <c r="L16" s="7"/>
      <c r="M16" s="7"/>
      <c r="S16" s="181"/>
    </row>
    <row r="17" spans="1:19" s="100" customFormat="1" ht="15" customHeight="1">
      <c r="A17" s="174" t="s">
        <v>221</v>
      </c>
      <c r="B17" s="175"/>
      <c r="C17" s="221"/>
      <c r="D17" s="412"/>
      <c r="E17" s="413"/>
      <c r="F17" s="413"/>
      <c r="G17" s="413"/>
      <c r="H17" s="413"/>
      <c r="I17" s="414"/>
      <c r="K17" s="7"/>
      <c r="L17" s="7"/>
      <c r="M17" s="7"/>
      <c r="S17" s="181"/>
    </row>
    <row r="18" spans="1:19" s="100" customFormat="1" ht="15" customHeight="1" thickBot="1">
      <c r="A18" s="185" t="s">
        <v>221</v>
      </c>
      <c r="B18" s="184"/>
      <c r="C18" s="222"/>
      <c r="D18" s="432"/>
      <c r="E18" s="433"/>
      <c r="F18" s="433"/>
      <c r="G18" s="433"/>
      <c r="H18" s="433"/>
      <c r="I18" s="434"/>
      <c r="K18" s="7"/>
      <c r="L18" s="7"/>
      <c r="M18" s="7"/>
      <c r="S18" s="181"/>
    </row>
    <row r="19" spans="1:19" s="100" customFormat="1" ht="15" customHeight="1" thickBot="1">
      <c r="A19" s="177" t="s">
        <v>54</v>
      </c>
      <c r="B19" s="178"/>
      <c r="C19" s="178"/>
      <c r="D19" s="411"/>
      <c r="E19" s="411"/>
      <c r="F19" s="411"/>
      <c r="G19" s="411"/>
      <c r="H19" s="411"/>
      <c r="I19" s="411"/>
      <c r="K19" s="7"/>
      <c r="L19" s="7"/>
      <c r="M19" s="7"/>
      <c r="S19" s="181"/>
    </row>
    <row r="20" spans="1:13" s="100" customFormat="1" ht="19.5" customHeight="1" thickBot="1">
      <c r="A20" s="409" t="s">
        <v>56</v>
      </c>
      <c r="B20" s="409"/>
      <c r="C20" s="409"/>
      <c r="D20" s="410"/>
      <c r="E20" s="410"/>
      <c r="F20" s="410"/>
      <c r="G20" s="410"/>
      <c r="H20" s="410"/>
      <c r="I20" s="410"/>
      <c r="K20" s="7"/>
      <c r="L20" s="7"/>
      <c r="M20" s="7"/>
    </row>
    <row r="21" spans="1:13" s="100" customFormat="1" ht="15" customHeight="1">
      <c r="A21" s="422"/>
      <c r="B21" s="423"/>
      <c r="C21" s="423"/>
      <c r="D21" s="423"/>
      <c r="E21" s="423"/>
      <c r="F21" s="423"/>
      <c r="G21" s="423"/>
      <c r="H21" s="423"/>
      <c r="I21" s="424"/>
      <c r="K21" s="7"/>
      <c r="L21" s="7"/>
      <c r="M21" s="7"/>
    </row>
    <row r="22" spans="1:13" s="100" customFormat="1" ht="15" customHeight="1">
      <c r="A22" s="425"/>
      <c r="B22" s="426"/>
      <c r="C22" s="426"/>
      <c r="D22" s="426"/>
      <c r="E22" s="426"/>
      <c r="F22" s="426"/>
      <c r="G22" s="426"/>
      <c r="H22" s="426"/>
      <c r="I22" s="427"/>
      <c r="K22" s="7"/>
      <c r="L22" s="7"/>
      <c r="M22" s="7"/>
    </row>
    <row r="23" spans="1:13" s="100" customFormat="1" ht="15" customHeight="1">
      <c r="A23" s="425"/>
      <c r="B23" s="426"/>
      <c r="C23" s="426"/>
      <c r="D23" s="426"/>
      <c r="E23" s="426"/>
      <c r="F23" s="426"/>
      <c r="G23" s="426"/>
      <c r="H23" s="426"/>
      <c r="I23" s="427"/>
      <c r="K23" s="7"/>
      <c r="L23" s="7"/>
      <c r="M23" s="7"/>
    </row>
    <row r="24" spans="1:13" s="100" customFormat="1" ht="15" customHeight="1" thickBot="1">
      <c r="A24" s="428"/>
      <c r="B24" s="429"/>
      <c r="C24" s="429"/>
      <c r="D24" s="429"/>
      <c r="E24" s="429"/>
      <c r="F24" s="429"/>
      <c r="G24" s="429"/>
      <c r="H24" s="429"/>
      <c r="I24" s="430"/>
      <c r="K24" s="7"/>
      <c r="L24" s="7"/>
      <c r="M24" s="7"/>
    </row>
    <row r="25" spans="1:9" s="100" customFormat="1" ht="20.25" customHeight="1" thickBot="1">
      <c r="A25" s="431"/>
      <c r="B25" s="431"/>
      <c r="C25" s="431"/>
      <c r="D25" s="431"/>
      <c r="E25" s="431"/>
      <c r="F25" s="431"/>
      <c r="G25" s="116"/>
      <c r="H25" s="116"/>
      <c r="I25" s="116"/>
    </row>
    <row r="26" spans="1:11" s="100" customFormat="1" ht="13.5" customHeight="1">
      <c r="A26" s="107" t="s">
        <v>17</v>
      </c>
      <c r="B26" s="400" t="s">
        <v>18</v>
      </c>
      <c r="C26" s="401"/>
      <c r="D26" s="402"/>
      <c r="E26" s="396" t="s">
        <v>19</v>
      </c>
      <c r="F26" s="397"/>
      <c r="G26" s="396" t="s">
        <v>51</v>
      </c>
      <c r="H26" s="397"/>
      <c r="I26" s="415" t="s">
        <v>36</v>
      </c>
      <c r="K26" s="117" t="s">
        <v>40</v>
      </c>
    </row>
    <row r="27" spans="1:11" s="100" customFormat="1" ht="13.5" customHeight="1">
      <c r="A27" s="69" t="s">
        <v>31</v>
      </c>
      <c r="B27" s="403"/>
      <c r="C27" s="404"/>
      <c r="D27" s="405"/>
      <c r="E27" s="353" t="s">
        <v>27</v>
      </c>
      <c r="F27" s="353" t="s">
        <v>20</v>
      </c>
      <c r="G27" s="418" t="s">
        <v>52</v>
      </c>
      <c r="H27" s="419"/>
      <c r="I27" s="416"/>
      <c r="K27" s="117" t="s">
        <v>39</v>
      </c>
    </row>
    <row r="28" spans="1:11" s="100" customFormat="1" ht="13.5" customHeight="1">
      <c r="A28" s="70" t="s">
        <v>226</v>
      </c>
      <c r="B28" s="406"/>
      <c r="C28" s="407"/>
      <c r="D28" s="408"/>
      <c r="E28" s="354"/>
      <c r="F28" s="354"/>
      <c r="G28" s="420"/>
      <c r="H28" s="421"/>
      <c r="I28" s="417"/>
      <c r="K28" s="117" t="s">
        <v>38</v>
      </c>
    </row>
    <row r="29" spans="1:11" s="100" customFormat="1" ht="15" customHeight="1" thickBot="1">
      <c r="A29" s="5" t="s">
        <v>60</v>
      </c>
      <c r="B29" s="383" t="s">
        <v>61</v>
      </c>
      <c r="C29" s="398"/>
      <c r="D29" s="384"/>
      <c r="E29" s="5" t="s">
        <v>62</v>
      </c>
      <c r="F29" s="5" t="s">
        <v>63</v>
      </c>
      <c r="G29" s="383" t="s">
        <v>64</v>
      </c>
      <c r="H29" s="384"/>
      <c r="I29" s="108" t="s">
        <v>65</v>
      </c>
      <c r="K29" s="117" t="s">
        <v>23</v>
      </c>
    </row>
    <row r="30" spans="1:13" s="100" customFormat="1" ht="15" customHeight="1" thickTop="1">
      <c r="A30" s="89">
        <v>2012</v>
      </c>
      <c r="B30" s="378" t="s">
        <v>33</v>
      </c>
      <c r="C30" s="379"/>
      <c r="D30" s="380"/>
      <c r="E30" s="223"/>
      <c r="F30" s="223"/>
      <c r="G30" s="90">
        <f>IF(F30=0,"",F30-E30)</f>
      </c>
      <c r="H30" s="91" t="s">
        <v>35</v>
      </c>
      <c r="I30" s="71">
        <f>M30</f>
      </c>
      <c r="K30" s="118">
        <f>F30-E30</f>
        <v>0</v>
      </c>
      <c r="L30" s="119" t="e">
        <f>K30-G30</f>
        <v>#VALUE!</v>
      </c>
      <c r="M30" s="92">
        <f>IF(F30&gt;0,"nehodnotí se","")</f>
      </c>
    </row>
    <row r="31" spans="1:13" s="100" customFormat="1" ht="15" customHeight="1">
      <c r="A31" s="89">
        <v>2036</v>
      </c>
      <c r="B31" s="378" t="s">
        <v>34</v>
      </c>
      <c r="C31" s="379"/>
      <c r="D31" s="380"/>
      <c r="E31" s="223"/>
      <c r="F31" s="223"/>
      <c r="G31" s="90">
        <f>IF(F31=0,"",F31-E31)</f>
      </c>
      <c r="H31" s="91" t="s">
        <v>35</v>
      </c>
      <c r="I31" s="125">
        <f>M31</f>
      </c>
      <c r="K31" s="120">
        <f>F31-E31</f>
        <v>0</v>
      </c>
      <c r="L31" s="119" t="e">
        <f>K31-G31</f>
        <v>#VALUE!</v>
      </c>
      <c r="M31" s="92">
        <f>IF(F31&gt;0,"nehodnotí se","")</f>
      </c>
    </row>
    <row r="32" spans="1:13" s="100" customFormat="1" ht="15" customHeight="1">
      <c r="A32" s="89">
        <v>2018</v>
      </c>
      <c r="B32" s="387" t="s">
        <v>224</v>
      </c>
      <c r="C32" s="388"/>
      <c r="D32" s="389"/>
      <c r="E32" s="224"/>
      <c r="F32" s="224"/>
      <c r="G32" s="90">
        <f>IF(F32=0,"",F32-E32)</f>
      </c>
      <c r="H32" s="91" t="s">
        <v>35</v>
      </c>
      <c r="I32" s="71">
        <f>IF(F32=0,"",M32)</f>
      </c>
      <c r="K32" s="120">
        <f>F32-E32</f>
        <v>0</v>
      </c>
      <c r="L32" s="119" t="e">
        <f>K32-G32</f>
        <v>#VALUE!</v>
      </c>
      <c r="M32" s="92" t="str">
        <f>IF(K32&lt;=0,"splněno","překročeno")</f>
        <v>splněno</v>
      </c>
    </row>
    <row r="33" spans="1:13" s="100" customFormat="1" ht="15" customHeight="1" thickBot="1">
      <c r="A33" s="109">
        <v>2042</v>
      </c>
      <c r="B33" s="390" t="s">
        <v>225</v>
      </c>
      <c r="C33" s="391"/>
      <c r="D33" s="392"/>
      <c r="E33" s="225"/>
      <c r="F33" s="225"/>
      <c r="G33" s="110">
        <f>IF(F33=0,"",F33-E33)</f>
      </c>
      <c r="H33" s="111" t="s">
        <v>35</v>
      </c>
      <c r="I33" s="78">
        <f>IF(F33=0,"",M33)</f>
      </c>
      <c r="K33" s="120">
        <f>F33-E33</f>
        <v>0</v>
      </c>
      <c r="L33" s="119" t="e">
        <f>K33-G33</f>
        <v>#VALUE!</v>
      </c>
      <c r="M33" s="92" t="str">
        <f>IF(K33&lt;=0,"splněno","překročeno")</f>
        <v>splněno</v>
      </c>
    </row>
    <row r="34" spans="1:12" s="100" customFormat="1" ht="20.25" customHeight="1" thickBot="1">
      <c r="A34" s="381" t="s">
        <v>74</v>
      </c>
      <c r="B34" s="382"/>
      <c r="C34" s="382"/>
      <c r="D34" s="381"/>
      <c r="E34" s="381"/>
      <c r="F34" s="381"/>
      <c r="G34" s="381"/>
      <c r="H34" s="381"/>
      <c r="I34" s="381"/>
      <c r="K34" s="121" t="s">
        <v>44</v>
      </c>
      <c r="L34" s="103"/>
    </row>
    <row r="35" spans="1:12" s="100" customFormat="1" ht="15" customHeight="1">
      <c r="A35" s="350" t="s">
        <v>227</v>
      </c>
      <c r="B35" s="355" t="s">
        <v>24</v>
      </c>
      <c r="C35" s="356"/>
      <c r="D35" s="112" t="s">
        <v>21</v>
      </c>
      <c r="E35" s="396" t="s">
        <v>28</v>
      </c>
      <c r="F35" s="397"/>
      <c r="G35" s="344" t="s">
        <v>29</v>
      </c>
      <c r="H35" s="345"/>
      <c r="I35" s="393" t="s">
        <v>47</v>
      </c>
      <c r="K35" s="121" t="s">
        <v>45</v>
      </c>
      <c r="L35" s="103"/>
    </row>
    <row r="36" spans="1:12" s="100" customFormat="1" ht="15" customHeight="1">
      <c r="A36" s="351"/>
      <c r="B36" s="357"/>
      <c r="C36" s="358"/>
      <c r="D36" s="66"/>
      <c r="E36" s="353" t="s">
        <v>27</v>
      </c>
      <c r="F36" s="385" t="s">
        <v>20</v>
      </c>
      <c r="G36" s="346"/>
      <c r="H36" s="347"/>
      <c r="I36" s="394"/>
      <c r="K36" s="121" t="s">
        <v>46</v>
      </c>
      <c r="L36" s="103"/>
    </row>
    <row r="37" spans="1:20" s="100" customFormat="1" ht="10.5" customHeight="1">
      <c r="A37" s="352"/>
      <c r="B37" s="359"/>
      <c r="C37" s="360"/>
      <c r="D37" s="56" t="s">
        <v>22</v>
      </c>
      <c r="E37" s="354"/>
      <c r="F37" s="386"/>
      <c r="G37" s="348"/>
      <c r="H37" s="349"/>
      <c r="I37" s="395"/>
      <c r="K37" s="122" t="s">
        <v>275</v>
      </c>
      <c r="L37" s="103"/>
      <c r="T37" s="132"/>
    </row>
    <row r="38" spans="1:20" s="100" customFormat="1" ht="15.75" customHeight="1" thickBot="1">
      <c r="A38" s="54" t="s">
        <v>60</v>
      </c>
      <c r="B38" s="75"/>
      <c r="C38" s="55"/>
      <c r="D38" s="57" t="s">
        <v>61</v>
      </c>
      <c r="E38" s="58" t="s">
        <v>62</v>
      </c>
      <c r="F38" s="58" t="s">
        <v>63</v>
      </c>
      <c r="G38" s="58" t="s">
        <v>64</v>
      </c>
      <c r="H38" s="58"/>
      <c r="I38" s="113" t="s">
        <v>65</v>
      </c>
      <c r="J38" s="8"/>
      <c r="K38" s="399" t="s">
        <v>42</v>
      </c>
      <c r="L38" s="399"/>
      <c r="M38" s="399"/>
      <c r="N38" s="399"/>
      <c r="O38" s="399"/>
      <c r="P38" s="399"/>
      <c r="Q38" s="399"/>
      <c r="R38" s="399"/>
      <c r="T38" s="132"/>
    </row>
    <row r="39" spans="1:12" s="100" customFormat="1" ht="16.5" customHeight="1">
      <c r="A39" s="335" t="s">
        <v>75</v>
      </c>
      <c r="B39" s="336"/>
      <c r="C39" s="343" t="s">
        <v>266</v>
      </c>
      <c r="D39" s="340"/>
      <c r="E39" s="341"/>
      <c r="F39" s="74" t="s">
        <v>48</v>
      </c>
      <c r="G39" s="228"/>
      <c r="H39" s="144">
        <v>0</v>
      </c>
      <c r="I39" s="145"/>
      <c r="K39" s="123"/>
      <c r="L39" s="103"/>
    </row>
    <row r="40" spans="1:18" s="100" customFormat="1" ht="15" customHeight="1" thickBot="1">
      <c r="A40" s="337" t="s">
        <v>57</v>
      </c>
      <c r="B40" s="338"/>
      <c r="C40" s="339"/>
      <c r="D40" s="226"/>
      <c r="E40" s="227"/>
      <c r="F40" s="227"/>
      <c r="G40" s="146"/>
      <c r="H40" s="147"/>
      <c r="I40" s="72">
        <f>IF(G39=0,"",R40)</f>
      </c>
      <c r="K40" s="93">
        <f>E40+E40*G40/100</f>
        <v>0</v>
      </c>
      <c r="L40" s="94">
        <f>E40+E40*H40/100</f>
        <v>0</v>
      </c>
      <c r="M40" s="95">
        <f>F40-K40</f>
        <v>0</v>
      </c>
      <c r="N40" s="96">
        <f>L40-F40</f>
        <v>0</v>
      </c>
      <c r="O40" s="97">
        <f>IF(M40&gt;=0,1,0)</f>
        <v>1</v>
      </c>
      <c r="P40" s="97">
        <f>IF(N40&gt;=0,1,0)</f>
        <v>1</v>
      </c>
      <c r="Q40" s="98">
        <f>SUM(O40:P40)</f>
        <v>2</v>
      </c>
      <c r="R40" s="92" t="str">
        <f>IF(AND(G39="MAX",F40&gt;E40),"nesplněno",(IF(AND(G39="MIN",F40&lt;E40),"nesplněno",(IF(AND(G39="PRE",F40&lt;&gt;E40),"nesplněno","OK")))))</f>
        <v>OK</v>
      </c>
    </row>
    <row r="41" spans="1:18" s="100" customFormat="1" ht="15.75" customHeight="1">
      <c r="A41" s="335" t="s">
        <v>75</v>
      </c>
      <c r="B41" s="336"/>
      <c r="C41" s="343"/>
      <c r="D41" s="340"/>
      <c r="E41" s="341"/>
      <c r="F41" s="74" t="s">
        <v>48</v>
      </c>
      <c r="G41" s="228"/>
      <c r="H41" s="144">
        <v>0</v>
      </c>
      <c r="I41" s="145"/>
      <c r="K41" s="102"/>
      <c r="R41" s="92"/>
    </row>
    <row r="42" spans="1:18" s="100" customFormat="1" ht="15" customHeight="1" thickBot="1">
      <c r="A42" s="337" t="s">
        <v>57</v>
      </c>
      <c r="B42" s="338"/>
      <c r="C42" s="339"/>
      <c r="D42" s="226"/>
      <c r="E42" s="227"/>
      <c r="F42" s="227"/>
      <c r="G42" s="146"/>
      <c r="H42" s="147"/>
      <c r="I42" s="72">
        <f>IF(G41=0,"",R42)</f>
      </c>
      <c r="K42" s="93">
        <f>E42+E42*G42/100</f>
        <v>0</v>
      </c>
      <c r="L42" s="94">
        <f>E42+E42*H42/100</f>
        <v>0</v>
      </c>
      <c r="M42" s="95">
        <f>F42-K42</f>
        <v>0</v>
      </c>
      <c r="N42" s="96">
        <f>L42-F42</f>
        <v>0</v>
      </c>
      <c r="O42" s="97">
        <f>IF(M42&gt;=0,1,0)</f>
        <v>1</v>
      </c>
      <c r="P42" s="97">
        <f>IF(N42&gt;=0,1,0)</f>
        <v>1</v>
      </c>
      <c r="Q42" s="98">
        <f>SUM(O42:P42)</f>
        <v>2</v>
      </c>
      <c r="R42" s="92" t="str">
        <f>IF(AND(G41="MAX",F42&gt;E42),"nesplněno",(IF(AND(G41="MIN",F42&lt;E42),"nesplněno",(IF(AND(G41="PRE",F42&lt;&gt;E42),"nesplněno","OK")))))</f>
        <v>OK</v>
      </c>
    </row>
    <row r="43" spans="1:11" s="100" customFormat="1" ht="15.75" customHeight="1">
      <c r="A43" s="335" t="s">
        <v>75</v>
      </c>
      <c r="B43" s="336"/>
      <c r="C43" s="343"/>
      <c r="D43" s="340"/>
      <c r="E43" s="341"/>
      <c r="F43" s="74" t="s">
        <v>48</v>
      </c>
      <c r="G43" s="228"/>
      <c r="H43" s="144">
        <v>0</v>
      </c>
      <c r="I43" s="145"/>
      <c r="K43" s="102"/>
    </row>
    <row r="44" spans="1:18" s="100" customFormat="1" ht="15" customHeight="1" thickBot="1">
      <c r="A44" s="337" t="s">
        <v>57</v>
      </c>
      <c r="B44" s="338"/>
      <c r="C44" s="339"/>
      <c r="D44" s="226"/>
      <c r="E44" s="227"/>
      <c r="F44" s="227"/>
      <c r="G44" s="146"/>
      <c r="H44" s="147"/>
      <c r="I44" s="72">
        <f>IF(G43=0,"",R44)</f>
      </c>
      <c r="K44" s="93">
        <f>E44+E44*G44/100</f>
        <v>0</v>
      </c>
      <c r="L44" s="94">
        <f>E44+E44*H44/100</f>
        <v>0</v>
      </c>
      <c r="M44" s="95">
        <f>F44-K44</f>
        <v>0</v>
      </c>
      <c r="N44" s="96">
        <f>L44-F44</f>
        <v>0</v>
      </c>
      <c r="O44" s="97">
        <f>IF(M44&gt;=0,1,0)</f>
        <v>1</v>
      </c>
      <c r="P44" s="97">
        <f>IF(N44&gt;=0,1,0)</f>
        <v>1</v>
      </c>
      <c r="Q44" s="98">
        <f>SUM(O44:P44)</f>
        <v>2</v>
      </c>
      <c r="R44" s="92" t="str">
        <f>IF(AND(G43="MAX",F44&gt;E44),"nesplněno",(IF(AND(G43="MIN",F44&lt;E44),"nesplněno",(IF(AND(G43="PRE",F44&lt;&gt;E44),"nesplněno","OK")))))</f>
        <v>OK</v>
      </c>
    </row>
    <row r="45" spans="1:11" s="100" customFormat="1" ht="15.75" customHeight="1">
      <c r="A45" s="335" t="s">
        <v>75</v>
      </c>
      <c r="B45" s="336"/>
      <c r="C45" s="343"/>
      <c r="D45" s="340"/>
      <c r="E45" s="341"/>
      <c r="F45" s="74" t="s">
        <v>48</v>
      </c>
      <c r="G45" s="229"/>
      <c r="H45" s="144">
        <v>0</v>
      </c>
      <c r="I45" s="145"/>
      <c r="K45" s="102"/>
    </row>
    <row r="46" spans="1:18" s="100" customFormat="1" ht="15" customHeight="1" thickBot="1">
      <c r="A46" s="337" t="s">
        <v>57</v>
      </c>
      <c r="B46" s="338"/>
      <c r="C46" s="339"/>
      <c r="D46" s="226"/>
      <c r="E46" s="227"/>
      <c r="F46" s="227"/>
      <c r="G46" s="146"/>
      <c r="H46" s="147"/>
      <c r="I46" s="72">
        <f>IF(G45=0,"",R46)</f>
      </c>
      <c r="K46" s="93">
        <f>E46+E46*G46/100</f>
        <v>0</v>
      </c>
      <c r="L46" s="94">
        <f>E46+E46*H46/100</f>
        <v>0</v>
      </c>
      <c r="M46" s="95">
        <f>F46-K46</f>
        <v>0</v>
      </c>
      <c r="N46" s="96">
        <f>L46-F46</f>
        <v>0</v>
      </c>
      <c r="O46" s="97">
        <f>IF(M46&gt;=0,1,0)</f>
        <v>1</v>
      </c>
      <c r="P46" s="97">
        <f>IF(N46&gt;=0,1,0)</f>
        <v>1</v>
      </c>
      <c r="Q46" s="98">
        <f>SUM(O46:P46)</f>
        <v>2</v>
      </c>
      <c r="R46" s="92" t="str">
        <f>IF(AND(G45="MAX",F46&gt;E46),"nesplněno",(IF(AND(G45="MIN",F46&lt;E46),"nesplněno",(IF(AND(G45="PRE",F46&lt;&gt;E46),"nesplněno","OK")))))</f>
        <v>OK</v>
      </c>
    </row>
    <row r="47" spans="1:11" s="100" customFormat="1" ht="15.75" customHeight="1">
      <c r="A47" s="335" t="s">
        <v>75</v>
      </c>
      <c r="B47" s="336"/>
      <c r="C47" s="343"/>
      <c r="D47" s="340"/>
      <c r="E47" s="341"/>
      <c r="F47" s="74" t="s">
        <v>48</v>
      </c>
      <c r="G47" s="228"/>
      <c r="H47" s="144">
        <v>0</v>
      </c>
      <c r="I47" s="145"/>
      <c r="K47" s="102"/>
    </row>
    <row r="48" spans="1:18" s="100" customFormat="1" ht="15" customHeight="1" thickBot="1">
      <c r="A48" s="337" t="s">
        <v>57</v>
      </c>
      <c r="B48" s="338"/>
      <c r="C48" s="339"/>
      <c r="D48" s="226"/>
      <c r="E48" s="227"/>
      <c r="F48" s="227"/>
      <c r="G48" s="148"/>
      <c r="H48" s="149"/>
      <c r="I48" s="72">
        <f>IF(G47=0,"",R48)</f>
      </c>
      <c r="K48" s="93">
        <f>E48+E48*G48/100</f>
        <v>0</v>
      </c>
      <c r="L48" s="94">
        <f>E48+E48*H48/100</f>
        <v>0</v>
      </c>
      <c r="M48" s="95">
        <f>F48-K48</f>
        <v>0</v>
      </c>
      <c r="N48" s="96">
        <f>L48-F48</f>
        <v>0</v>
      </c>
      <c r="O48" s="97">
        <f>IF(M48&gt;=0,1,0)</f>
        <v>1</v>
      </c>
      <c r="P48" s="97">
        <f>IF(N48&gt;=0,1,0)</f>
        <v>1</v>
      </c>
      <c r="Q48" s="98">
        <f>SUM(O48:P48)</f>
        <v>2</v>
      </c>
      <c r="R48" s="92" t="str">
        <f>IF(AND(G47="MAX",F48&gt;E48),"nesplněno",(IF(AND(G47="MIN",F48&lt;E48),"nesplněno",(IF(AND(G47="PRE",F48&lt;&gt;E48),"nesplněno","OK")))))</f>
        <v>OK</v>
      </c>
    </row>
    <row r="49" spans="1:11" s="100" customFormat="1" ht="15.75" customHeight="1">
      <c r="A49" s="335" t="s">
        <v>75</v>
      </c>
      <c r="B49" s="336"/>
      <c r="C49" s="340"/>
      <c r="D49" s="340"/>
      <c r="E49" s="341"/>
      <c r="F49" s="74" t="s">
        <v>48</v>
      </c>
      <c r="G49" s="228"/>
      <c r="H49" s="150">
        <v>0</v>
      </c>
      <c r="I49" s="151"/>
      <c r="K49" s="102"/>
    </row>
    <row r="50" spans="1:18" s="100" customFormat="1" ht="15" customHeight="1" thickBot="1">
      <c r="A50" s="337" t="s">
        <v>57</v>
      </c>
      <c r="B50" s="338"/>
      <c r="C50" s="339"/>
      <c r="D50" s="226"/>
      <c r="E50" s="227"/>
      <c r="F50" s="227"/>
      <c r="G50" s="148"/>
      <c r="H50" s="149"/>
      <c r="I50" s="72">
        <f>IF(G49=0,"",R50)</f>
      </c>
      <c r="K50" s="93">
        <f>E50+E50*G50/100</f>
        <v>0</v>
      </c>
      <c r="L50" s="94">
        <f>E50+E50*H50/100</f>
        <v>0</v>
      </c>
      <c r="M50" s="95">
        <f>F50-K50</f>
        <v>0</v>
      </c>
      <c r="N50" s="96">
        <f>L50-F50</f>
        <v>0</v>
      </c>
      <c r="O50" s="97">
        <f>IF(M50&gt;=0,1,0)</f>
        <v>1</v>
      </c>
      <c r="P50" s="97">
        <f>IF(N50&gt;=0,1,0)</f>
        <v>1</v>
      </c>
      <c r="Q50" s="98">
        <f>SUM(O50:P50)</f>
        <v>2</v>
      </c>
      <c r="R50" s="92" t="str">
        <f>IF(AND(G49="MAX",F50&gt;E50),"nesplněno",(IF(AND(G49="MIN",F50&lt;E50),"nesplněno",(IF(AND(G49="PRE",F50&lt;&gt;E50),"nesplněno","OK")))))</f>
        <v>OK</v>
      </c>
    </row>
    <row r="51" spans="1:11" s="100" customFormat="1" ht="15.75" customHeight="1">
      <c r="A51" s="335" t="s">
        <v>75</v>
      </c>
      <c r="B51" s="336"/>
      <c r="C51" s="343"/>
      <c r="D51" s="340"/>
      <c r="E51" s="341"/>
      <c r="F51" s="74" t="s">
        <v>48</v>
      </c>
      <c r="G51" s="228"/>
      <c r="H51" s="150">
        <v>0</v>
      </c>
      <c r="I51" s="151"/>
      <c r="K51" s="102"/>
    </row>
    <row r="52" spans="1:18" s="100" customFormat="1" ht="15" customHeight="1" thickBot="1">
      <c r="A52" s="337" t="s">
        <v>57</v>
      </c>
      <c r="B52" s="338"/>
      <c r="C52" s="339"/>
      <c r="D52" s="226"/>
      <c r="E52" s="227"/>
      <c r="F52" s="227"/>
      <c r="G52" s="148"/>
      <c r="H52" s="149"/>
      <c r="I52" s="72">
        <f>IF(G51=0,"",R52)</f>
      </c>
      <c r="K52" s="93">
        <f>E52+E52*G52/100</f>
        <v>0</v>
      </c>
      <c r="L52" s="94">
        <f>E52+E52*H52/100</f>
        <v>0</v>
      </c>
      <c r="M52" s="95">
        <f>F52-K52</f>
        <v>0</v>
      </c>
      <c r="N52" s="96">
        <f>L52-F52</f>
        <v>0</v>
      </c>
      <c r="O52" s="97">
        <f>IF(M52&gt;=0,1,0)</f>
        <v>1</v>
      </c>
      <c r="P52" s="97">
        <f>IF(N52&gt;=0,1,0)</f>
        <v>1</v>
      </c>
      <c r="Q52" s="98">
        <f>SUM(O52:P52)</f>
        <v>2</v>
      </c>
      <c r="R52" s="92" t="str">
        <f>IF(AND(G51="MAX",F52&gt;E52),"nesplněno",(IF(AND(G51="MIN",F52&lt;E52),"nesplněno",(IF(AND(G51="PRE",F52&lt;&gt;E52),"nesplněno","OK")))))</f>
        <v>OK</v>
      </c>
    </row>
    <row r="53" spans="1:11" s="100" customFormat="1" ht="15.75" customHeight="1">
      <c r="A53" s="335" t="s">
        <v>75</v>
      </c>
      <c r="B53" s="342"/>
      <c r="C53" s="340"/>
      <c r="D53" s="340"/>
      <c r="E53" s="341"/>
      <c r="F53" s="74" t="s">
        <v>48</v>
      </c>
      <c r="G53" s="228"/>
      <c r="H53" s="150">
        <v>0</v>
      </c>
      <c r="I53" s="151"/>
      <c r="K53" s="102"/>
    </row>
    <row r="54" spans="1:18" s="100" customFormat="1" ht="15" customHeight="1" thickBot="1">
      <c r="A54" s="337" t="s">
        <v>57</v>
      </c>
      <c r="B54" s="338"/>
      <c r="C54" s="339"/>
      <c r="D54" s="226"/>
      <c r="E54" s="227"/>
      <c r="F54" s="227"/>
      <c r="G54" s="148"/>
      <c r="H54" s="149"/>
      <c r="I54" s="72">
        <f>IF(G53=0,"",R54)</f>
      </c>
      <c r="K54" s="93">
        <f>E54+E54*G54/100</f>
        <v>0</v>
      </c>
      <c r="L54" s="94">
        <f>E54+E54*H54/100</f>
        <v>0</v>
      </c>
      <c r="M54" s="95">
        <f>F54-K54</f>
        <v>0</v>
      </c>
      <c r="N54" s="96">
        <f>L54-F54</f>
        <v>0</v>
      </c>
      <c r="O54" s="97">
        <f>IF(M54&gt;=0,1,0)</f>
        <v>1</v>
      </c>
      <c r="P54" s="97">
        <f>IF(N54&gt;=0,1,0)</f>
        <v>1</v>
      </c>
      <c r="Q54" s="98">
        <f>SUM(O54:P54)</f>
        <v>2</v>
      </c>
      <c r="R54" s="92" t="str">
        <f>IF(AND(G53="MAX",F54&gt;E54),"nesplněno",(IF(AND(G53="MIN",F54&lt;E54),"nesplněno",(IF(AND(G53="PRE",F54&lt;&gt;E54),"nesplněno","OK")))))</f>
        <v>OK</v>
      </c>
    </row>
    <row r="55" spans="1:11" s="100" customFormat="1" ht="15.75" customHeight="1">
      <c r="A55" s="335" t="s">
        <v>75</v>
      </c>
      <c r="B55" s="336"/>
      <c r="C55" s="343"/>
      <c r="D55" s="340"/>
      <c r="E55" s="341"/>
      <c r="F55" s="74" t="s">
        <v>48</v>
      </c>
      <c r="G55" s="228"/>
      <c r="H55" s="150">
        <v>0</v>
      </c>
      <c r="I55" s="151"/>
      <c r="K55" s="102"/>
    </row>
    <row r="56" spans="1:18" s="100" customFormat="1" ht="15" customHeight="1" thickBot="1">
      <c r="A56" s="337" t="s">
        <v>57</v>
      </c>
      <c r="B56" s="338"/>
      <c r="C56" s="339"/>
      <c r="D56" s="226"/>
      <c r="E56" s="227"/>
      <c r="F56" s="227"/>
      <c r="G56" s="148"/>
      <c r="H56" s="149"/>
      <c r="I56" s="72">
        <f>IF(G55=0,"",R56)</f>
      </c>
      <c r="K56" s="93">
        <f>E56+E56*G56/100</f>
        <v>0</v>
      </c>
      <c r="L56" s="94">
        <f>E56+E56*H56/100</f>
        <v>0</v>
      </c>
      <c r="M56" s="95">
        <f>F56-K56</f>
        <v>0</v>
      </c>
      <c r="N56" s="96">
        <f>L56-F56</f>
        <v>0</v>
      </c>
      <c r="O56" s="97">
        <f>IF(M56&gt;=0,1,0)</f>
        <v>1</v>
      </c>
      <c r="P56" s="97">
        <f>IF(N56&gt;=0,1,0)</f>
        <v>1</v>
      </c>
      <c r="Q56" s="98">
        <f>SUM(O56:P56)</f>
        <v>2</v>
      </c>
      <c r="R56" s="92" t="str">
        <f>IF(AND(G55="MAX",F56&gt;E56),"nesplněno",(IF(AND(G55="MIN",F56&lt;E56),"nesplněno",(IF(AND(G55="PRE",F56&lt;&gt;E56),"nesplněno","OK")))))</f>
        <v>OK</v>
      </c>
    </row>
    <row r="57" spans="1:11" s="100" customFormat="1" ht="15.75" customHeight="1">
      <c r="A57" s="335" t="s">
        <v>75</v>
      </c>
      <c r="B57" s="336"/>
      <c r="C57" s="343"/>
      <c r="D57" s="340"/>
      <c r="E57" s="341"/>
      <c r="F57" s="74" t="s">
        <v>48</v>
      </c>
      <c r="G57" s="228"/>
      <c r="H57" s="150">
        <v>0</v>
      </c>
      <c r="I57" s="151"/>
      <c r="K57" s="102"/>
    </row>
    <row r="58" spans="1:18" s="100" customFormat="1" ht="15" customHeight="1" thickBot="1">
      <c r="A58" s="337" t="s">
        <v>57</v>
      </c>
      <c r="B58" s="338"/>
      <c r="C58" s="339"/>
      <c r="D58" s="226"/>
      <c r="E58" s="227"/>
      <c r="F58" s="227"/>
      <c r="G58" s="148"/>
      <c r="H58" s="149"/>
      <c r="I58" s="72">
        <f>IF(G57=0,"",R58)</f>
      </c>
      <c r="K58" s="93">
        <f>E58+E58*G58/100</f>
        <v>0</v>
      </c>
      <c r="L58" s="94">
        <f>E58+E58*H58/100</f>
        <v>0</v>
      </c>
      <c r="M58" s="95">
        <f>F58-K58</f>
        <v>0</v>
      </c>
      <c r="N58" s="96">
        <f>L58-F58</f>
        <v>0</v>
      </c>
      <c r="O58" s="97">
        <f>IF(M58&gt;=0,1,0)</f>
        <v>1</v>
      </c>
      <c r="P58" s="97">
        <f>IF(N58&gt;=0,1,0)</f>
        <v>1</v>
      </c>
      <c r="Q58" s="98">
        <f>SUM(O58:P58)</f>
        <v>2</v>
      </c>
      <c r="R58" s="92" t="str">
        <f>IF(AND(G57="MAX",F58&gt;E58),"nesplněno",(IF(AND(G57="MIN",F58&lt;E58),"nesplněno",(IF(AND(G57="PRE",F58&lt;&gt;E58),"nesplněno","OK")))))</f>
        <v>OK</v>
      </c>
    </row>
    <row r="59" spans="1:11" s="100" customFormat="1" ht="15.75" customHeight="1">
      <c r="A59" s="335" t="s">
        <v>75</v>
      </c>
      <c r="B59" s="336"/>
      <c r="C59" s="343"/>
      <c r="D59" s="340"/>
      <c r="E59" s="341"/>
      <c r="F59" s="74" t="s">
        <v>48</v>
      </c>
      <c r="G59" s="228"/>
      <c r="H59" s="150">
        <v>0</v>
      </c>
      <c r="I59" s="151"/>
      <c r="K59" s="102"/>
    </row>
    <row r="60" spans="1:18" s="100" customFormat="1" ht="15" customHeight="1" thickBot="1">
      <c r="A60" s="337" t="s">
        <v>57</v>
      </c>
      <c r="B60" s="338"/>
      <c r="C60" s="339"/>
      <c r="D60" s="226"/>
      <c r="E60" s="227"/>
      <c r="F60" s="227"/>
      <c r="G60" s="148"/>
      <c r="H60" s="149"/>
      <c r="I60" s="72">
        <f>IF(G59=0,"",R60)</f>
      </c>
      <c r="K60" s="93">
        <f>E60+E60*G60/100</f>
        <v>0</v>
      </c>
      <c r="L60" s="94">
        <f>E60+E60*H60/100</f>
        <v>0</v>
      </c>
      <c r="M60" s="95">
        <f>F60-K60</f>
        <v>0</v>
      </c>
      <c r="N60" s="96">
        <f>L60-F60</f>
        <v>0</v>
      </c>
      <c r="O60" s="97">
        <f>IF(M60&gt;=0,1,0)</f>
        <v>1</v>
      </c>
      <c r="P60" s="97">
        <f>IF(N60&gt;=0,1,0)</f>
        <v>1</v>
      </c>
      <c r="Q60" s="98">
        <f>SUM(O60:P60)</f>
        <v>2</v>
      </c>
      <c r="R60" s="92" t="str">
        <f>IF(AND(G59="MAX",F60&gt;E60),"nesplněno",(IF(AND(G59="MIN",F60&lt;E60),"nesplněno",(IF(AND(G59="PRE",F60&lt;&gt;E60),"nesplněno","OK")))))</f>
        <v>OK</v>
      </c>
    </row>
    <row r="61" spans="1:11" s="100" customFormat="1" ht="15.75" customHeight="1">
      <c r="A61" s="335" t="s">
        <v>75</v>
      </c>
      <c r="B61" s="342"/>
      <c r="C61" s="340"/>
      <c r="D61" s="340"/>
      <c r="E61" s="341"/>
      <c r="F61" s="74" t="s">
        <v>48</v>
      </c>
      <c r="G61" s="228"/>
      <c r="H61" s="150">
        <v>0</v>
      </c>
      <c r="I61" s="151"/>
      <c r="K61" s="102"/>
    </row>
    <row r="62" spans="1:18" s="100" customFormat="1" ht="15" customHeight="1" thickBot="1">
      <c r="A62" s="337" t="s">
        <v>57</v>
      </c>
      <c r="B62" s="338"/>
      <c r="C62" s="339"/>
      <c r="D62" s="226"/>
      <c r="E62" s="227"/>
      <c r="F62" s="227"/>
      <c r="G62" s="148"/>
      <c r="H62" s="149"/>
      <c r="I62" s="72">
        <f>IF(G61=0,"",R62)</f>
      </c>
      <c r="K62" s="93">
        <f>E62+E62*G62/100</f>
        <v>0</v>
      </c>
      <c r="L62" s="94">
        <f>E62+E62*H62/100</f>
        <v>0</v>
      </c>
      <c r="M62" s="95">
        <f>F62-K62</f>
        <v>0</v>
      </c>
      <c r="N62" s="96">
        <f>L62-F62</f>
        <v>0</v>
      </c>
      <c r="O62" s="97">
        <f>IF(M62&gt;=0,1,0)</f>
        <v>1</v>
      </c>
      <c r="P62" s="97">
        <f>IF(N62&gt;=0,1,0)</f>
        <v>1</v>
      </c>
      <c r="Q62" s="98">
        <f>SUM(O62:P62)</f>
        <v>2</v>
      </c>
      <c r="R62" s="92" t="str">
        <f>IF(AND(G61="MAX",F62&gt;E62),"nesplněno",(IF(AND(G61="MIN",F62&lt;E62),"nesplněno",(IF(AND(G61="PRE",F62&lt;&gt;E62),"nesplněno","OK")))))</f>
        <v>OK</v>
      </c>
    </row>
    <row r="63" spans="1:11" s="100" customFormat="1" ht="15.75" customHeight="1">
      <c r="A63" s="335" t="s">
        <v>75</v>
      </c>
      <c r="B63" s="336"/>
      <c r="C63" s="343"/>
      <c r="D63" s="340"/>
      <c r="E63" s="341"/>
      <c r="F63" s="74" t="s">
        <v>48</v>
      </c>
      <c r="G63" s="228"/>
      <c r="H63" s="150">
        <v>0</v>
      </c>
      <c r="I63" s="151"/>
      <c r="K63" s="102"/>
    </row>
    <row r="64" spans="1:18" s="100" customFormat="1" ht="15" customHeight="1" thickBot="1">
      <c r="A64" s="337" t="s">
        <v>57</v>
      </c>
      <c r="B64" s="338"/>
      <c r="C64" s="339"/>
      <c r="D64" s="226"/>
      <c r="E64" s="227"/>
      <c r="F64" s="227"/>
      <c r="G64" s="148"/>
      <c r="H64" s="149"/>
      <c r="I64" s="72">
        <f>IF(G63=0,"",R64)</f>
      </c>
      <c r="K64" s="93">
        <f>E64+E64*G64/100</f>
        <v>0</v>
      </c>
      <c r="L64" s="94">
        <f>E64+E64*H64/100</f>
        <v>0</v>
      </c>
      <c r="M64" s="95">
        <f>F64-K64</f>
        <v>0</v>
      </c>
      <c r="N64" s="96">
        <f>L64-F64</f>
        <v>0</v>
      </c>
      <c r="O64" s="97">
        <f>IF(M64&gt;=0,1,0)</f>
        <v>1</v>
      </c>
      <c r="P64" s="97">
        <f>IF(N64&gt;=0,1,0)</f>
        <v>1</v>
      </c>
      <c r="Q64" s="98">
        <f>SUM(O64:P64)</f>
        <v>2</v>
      </c>
      <c r="R64" s="92" t="str">
        <f>IF(AND(G63="MAX",F64&gt;E64),"nesplněno",(IF(AND(G63="MIN",F64&lt;E64),"nesplněno",(IF(AND(G63="PRE",F64&lt;&gt;E64),"nesplněno","OK")))))</f>
        <v>OK</v>
      </c>
    </row>
    <row r="65" spans="1:9" s="100" customFormat="1" ht="16.5" customHeight="1">
      <c r="A65" s="139" t="s">
        <v>287</v>
      </c>
      <c r="B65" s="138"/>
      <c r="C65" s="138"/>
      <c r="D65" s="140" t="s">
        <v>68</v>
      </c>
      <c r="E65" s="369"/>
      <c r="F65" s="370"/>
      <c r="G65" s="370"/>
      <c r="H65" s="370"/>
      <c r="I65" s="371"/>
    </row>
    <row r="66" spans="1:9" s="100" customFormat="1" ht="15" customHeight="1">
      <c r="A66" s="136" t="s">
        <v>66</v>
      </c>
      <c r="B66" s="376"/>
      <c r="C66" s="377"/>
      <c r="D66" s="141" t="s">
        <v>69</v>
      </c>
      <c r="E66" s="363"/>
      <c r="F66" s="364"/>
      <c r="G66" s="365"/>
      <c r="H66" s="372" t="s">
        <v>76</v>
      </c>
      <c r="I66" s="373"/>
    </row>
    <row r="67" spans="1:9" s="100" customFormat="1" ht="15" customHeight="1" thickBot="1">
      <c r="A67" s="137" t="s">
        <v>67</v>
      </c>
      <c r="B67" s="361" t="s">
        <v>266</v>
      </c>
      <c r="C67" s="362"/>
      <c r="D67" s="142" t="s">
        <v>70</v>
      </c>
      <c r="E67" s="366"/>
      <c r="F67" s="367"/>
      <c r="G67" s="368"/>
      <c r="H67" s="374"/>
      <c r="I67" s="375"/>
    </row>
    <row r="70" spans="4:9" ht="12.75">
      <c r="D70" s="124"/>
      <c r="E70" s="124"/>
      <c r="F70" s="124"/>
      <c r="G70" s="124"/>
      <c r="H70" s="124"/>
      <c r="I70" s="124"/>
    </row>
  </sheetData>
  <sheetProtection password="CC61" sheet="1" objects="1" scenarios="1" formatCells="0" selectLockedCells="1"/>
  <mergeCells count="99">
    <mergeCell ref="K6:M6"/>
    <mergeCell ref="D9:I9"/>
    <mergeCell ref="D10:I10"/>
    <mergeCell ref="H6:I6"/>
    <mergeCell ref="K1:L1"/>
    <mergeCell ref="K5:L5"/>
    <mergeCell ref="G5:I5"/>
    <mergeCell ref="G3:I3"/>
    <mergeCell ref="K3:L3"/>
    <mergeCell ref="D13:I13"/>
    <mergeCell ref="D15:I15"/>
    <mergeCell ref="A8:D8"/>
    <mergeCell ref="A7:I7"/>
    <mergeCell ref="C6:E6"/>
    <mergeCell ref="F6:G6"/>
    <mergeCell ref="D12:I12"/>
    <mergeCell ref="D11:I11"/>
    <mergeCell ref="A1:B1"/>
    <mergeCell ref="A3:B3"/>
    <mergeCell ref="C3:E3"/>
    <mergeCell ref="G8:H8"/>
    <mergeCell ref="A5:B5"/>
    <mergeCell ref="C5:E5"/>
    <mergeCell ref="C1:F1"/>
    <mergeCell ref="D16:I16"/>
    <mergeCell ref="D14:I14"/>
    <mergeCell ref="E26:F26"/>
    <mergeCell ref="I26:I28"/>
    <mergeCell ref="G27:H28"/>
    <mergeCell ref="A21:I24"/>
    <mergeCell ref="F27:F28"/>
    <mergeCell ref="A25:F25"/>
    <mergeCell ref="D18:I18"/>
    <mergeCell ref="D17:I17"/>
    <mergeCell ref="B26:D28"/>
    <mergeCell ref="G26:H26"/>
    <mergeCell ref="E27:E28"/>
    <mergeCell ref="A20:I20"/>
    <mergeCell ref="D19:I19"/>
    <mergeCell ref="A46:C46"/>
    <mergeCell ref="A44:C44"/>
    <mergeCell ref="A45:B45"/>
    <mergeCell ref="C45:E45"/>
    <mergeCell ref="A42:C42"/>
    <mergeCell ref="K38:R38"/>
    <mergeCell ref="A41:B41"/>
    <mergeCell ref="A43:B43"/>
    <mergeCell ref="C43:E43"/>
    <mergeCell ref="C41:E41"/>
    <mergeCell ref="C39:E39"/>
    <mergeCell ref="A39:B39"/>
    <mergeCell ref="A40:C40"/>
    <mergeCell ref="B29:D29"/>
    <mergeCell ref="A57:B57"/>
    <mergeCell ref="C57:E57"/>
    <mergeCell ref="A56:C56"/>
    <mergeCell ref="A49:B49"/>
    <mergeCell ref="C49:E49"/>
    <mergeCell ref="A52:C52"/>
    <mergeCell ref="C53:E53"/>
    <mergeCell ref="A47:B47"/>
    <mergeCell ref="B66:C66"/>
    <mergeCell ref="B30:D30"/>
    <mergeCell ref="A34:I34"/>
    <mergeCell ref="G29:H29"/>
    <mergeCell ref="F36:F37"/>
    <mergeCell ref="B31:D31"/>
    <mergeCell ref="B32:D32"/>
    <mergeCell ref="B33:D33"/>
    <mergeCell ref="I35:I37"/>
    <mergeCell ref="E35:F35"/>
    <mergeCell ref="G35:H37"/>
    <mergeCell ref="A35:A37"/>
    <mergeCell ref="E36:E37"/>
    <mergeCell ref="B35:C37"/>
    <mergeCell ref="B67:C67"/>
    <mergeCell ref="E66:G66"/>
    <mergeCell ref="E67:G67"/>
    <mergeCell ref="E65:I65"/>
    <mergeCell ref="H66:I67"/>
    <mergeCell ref="A64:C64"/>
    <mergeCell ref="A63:B63"/>
    <mergeCell ref="C63:E63"/>
    <mergeCell ref="C59:E59"/>
    <mergeCell ref="A62:C62"/>
    <mergeCell ref="C47:E47"/>
    <mergeCell ref="A48:C48"/>
    <mergeCell ref="A54:C54"/>
    <mergeCell ref="A55:B55"/>
    <mergeCell ref="C55:E55"/>
    <mergeCell ref="A60:C60"/>
    <mergeCell ref="A59:B59"/>
    <mergeCell ref="A58:C58"/>
    <mergeCell ref="C61:E61"/>
    <mergeCell ref="A61:B61"/>
    <mergeCell ref="A51:B51"/>
    <mergeCell ref="A50:C50"/>
    <mergeCell ref="C51:E51"/>
    <mergeCell ref="A53:B53"/>
  </mergeCells>
  <dataValidations count="26">
    <dataValidation allowBlank="1" showInputMessage="1" showErrorMessage="1" promptTitle="Název ukazatele" prompt="Vložte název ukazatele z posledně platného &quot;Rozhodnutí&quot;" sqref="C57 C59 C61 C63 C55 C53 C51 C49 C47 C45 C41 C39 C43"/>
    <dataValidation allowBlank="1" showInputMessage="1" showErrorMessage="1" promptTitle="Měrná jednotka" prompt="Vepiště měrnou jednotku parametru z posledně platného Rozhodnutí" sqref="D40 D62 D60 D58 D56 D54 D52 D50 D48 D46 D44 D42 D64"/>
    <dataValidation allowBlank="1" showInputMessage="1" showErrorMessage="1" promptTitle="Plánovaná hodnota parametru" prompt="Vepište  hodnotu parametru závazně stanovenou v posledním platném Rozhodnutí" sqref="E40 E62 E60 E58 E56 E54 E52 E50 E48 E46 E44 E42 E64"/>
    <dataValidation type="date" allowBlank="1" showInputMessage="1" showErrorMessage="1" promptTitle="Datum " prompt="Zadejte datum vypracování Zprávy o závěrečném vyhodnocení akce" sqref="E67">
      <formula1>35796</formula1>
      <formula2>94599</formula2>
    </dataValidation>
    <dataValidation type="list" allowBlank="1" showInputMessage="1" showErrorMessage="1" promptTitle="Závaznost" prompt="Vyberte ze seznamu závaznost parametru z posledně platného Rozhodnutí" sqref="G39 G41 G43 G45 G47 G49 G51 G53 G55 G57 G63 G59 G61">
      <formula1>$K$34:$K$37</formula1>
    </dataValidation>
    <dataValidation allowBlank="1" showInputMessage="1" showErrorMessage="1" promptTitle="Skutečná hodnota parametru" prompt="Vepište skutečně dosaženou hodnotu stanoveného parametru v posledně platném Rozhodnutí" sqref="F40 F64 F62 F60 F58 F56 F54 F52 F50 F48 F46 F44 F42"/>
    <dataValidation allowBlank="1" showInputMessage="1" showErrorMessage="1" promptTitle="Termíny - plán" prompt="Vepište datum z posledního platného Rozhodnutí ve formátu DD.MM.RRRR. &#10;Příklad: v Rozhodnutí byl stanoven termín předložení zprávy pro ZVA 31.03.2014 , skutečné předložení zprávy proběhlo dříve, vepište datum 31.10.2013." sqref="E33"/>
    <dataValidation allowBlank="1" showInputMessage="1" showErrorMessage="1" promptTitle="Termíny - skutečnost" prompt="Vepište datum skutečného ukončení etapy přípravy a realizace akce ve formátu DD.MM.RRRR.&#10;Příklad: Termín ukončení realizace akce v Rozhodnutí byl 12/2006, akce byla ukončena podpisem předávacího protokolu 12.12.2006." sqref="F33"/>
    <dataValidation type="whole" operator="greaterThan" allowBlank="1" showInputMessage="1" showErrorMessage="1" promptTitle="telefon" prompt="Zadejte kontaktní telefon na osobu, která vypracovala zprávu k závěrečnému vyhodnocení akce. Číslo zadejte ve formátu:&#10;šest čísel služební linky, např. 849205&#10;nebo 9 devět čísel veřejné sítě, např. 974849205." sqref="E66:G66">
      <formula1>111111</formula1>
    </dataValidation>
    <dataValidation allowBlank="1" showInputMessage="1" showErrorMessage="1" promptTitle="Vypracoval" prompt="Vyplňte jméno zpracovatele Zprávy k závěrečnému vyhodnocení akce." sqref="B66:C66"/>
    <dataValidation allowBlank="1" showInputMessage="1" showErrorMessage="1" promptTitle="Schválil" prompt="Vyplňte jméno osoby, které schvaluje Zprávu k závěrečnému vyhodnocení akce." sqref="B67:C67"/>
    <dataValidation allowBlank="1" showInputMessage="1" showErrorMessage="1" promptTitle="E-mail" prompt="Vyplňte e-mailový kontakt na osbu která vypracovala Zprávu k závěrečnému vyhodnocení akce." sqref="E65:I65"/>
    <dataValidation allowBlank="1" showErrorMessage="1" sqref="E8 G4:I4"/>
    <dataValidation allowBlank="1" showInputMessage="1" showErrorMessage="1" promptTitle="Výše zálohy" prompt="Uveďte výši poskytnuté zálohy v Kč na 2 desetinná místa" sqref="F8"/>
    <dataValidation allowBlank="1" showInputMessage="1" showErrorMessage="1" promptTitle="Výše zálohy" prompt="Vyplňte výši poskytnuté zálohy v Kč na 2 desetinná místa zaškrtnutím přepínače &quot;ANO&quot;. Zadanou zálohu zrušíte zaškrtnutím přepínače &quot;NE&quot;. Pokud zvolíte volbu &quot;ANO&quot;, musíte hodnotu zadat." sqref="G8:H8"/>
    <dataValidation allowBlank="1" showInputMessage="1" showErrorMessage="1" promptTitle="Název akce" prompt="Uveďte název akce podle posledně platného Rozhodnutí" sqref="C3:E3"/>
    <dataValidation allowBlank="1" showInputMessage="1" showErrorMessage="1" promptTitle="Pod č.j." prompt="Vyplňte číslo jednací, pod kterým odesíláte Zprávu k závěrečnému vyhodocení akce." sqref="G5:I5"/>
    <dataValidation allowBlank="1" showInputMessage="1" showErrorMessage="1" promptTitle="Údaje o financování" prompt="Vyplňte stručné zhodnocení průběhu financování a realizace akce pro podání informace správci programu o odchylkách, nestandardních postupech, pochybeních ap. (V případě většího rozsahu lze dodat popis, jako samostatnou přílohu.) " sqref="A21:I24"/>
    <dataValidation allowBlank="1" showInputMessage="1" showErrorMessage="1" promptTitle="Termíny - plán" prompt="Vepište datum z posledního platného Rozhodnutí ve formátu DD.MM.RRRR. &#10;" sqref="E30:E32"/>
    <dataValidation allowBlank="1" showInputMessage="1" showErrorMessage="1" promptTitle="Termíny - skutečnost" prompt="Vepište datum skutečného ukončení etapy přípravy a realizace akce ve formátu DD.MM.RRRR.&#10;" sqref="F30:F31"/>
    <dataValidation allowBlank="1" showInputMessage="1" showErrorMessage="1" promptTitle="Termíny - skutečnost" prompt="Vepište datum skutečného ukončení etapy přípravy a realizace akce ve formátu DD.MM.RRRR.&#10;Příklad: Termín ukončení realizace akce v Rozhodnutí byl 31.12.2013, akce byla ukončena podpisem předávacího protokolu 12.10.2013." sqref="F32"/>
    <dataValidation allowBlank="1" showInputMessage="1" showErrorMessage="1" prompt="Datum uzavření smluvního vztahu, nebo vytvoření objednávky." sqref="C10"/>
    <dataValidation allowBlank="1" showInputMessage="1" showErrorMessage="1" promptTitle="Identifikační číslo SMVS" prompt="Vyplňte identifikační číslo SMVS pod kterým byla akce registrována." sqref="G3:I3"/>
    <dataValidation allowBlank="1" showInputMessage="1" showErrorMessage="1" promptTitle="Dokument předkládá" prompt="Uveďte název organizace - příjemce dotace" sqref="C5:E5"/>
    <dataValidation allowBlank="1" showInputMessage="1" showErrorMessage="1" promptTitle="datum" prompt="Datum uzavření smluvního vztahu, nebo vytvoření objednávky." sqref="C11:C17"/>
    <dataValidation allowBlank="1" showInputMessage="1" showErrorMessage="1" prompt="Zde uveďte smluvního partnera se kterým byla uzavřena smlouva (objednávka) za účelem: zpracování PD, řízení a přípravy akce, inženýrské činnosti, realizace akce a pod." sqref="D10:I10 D12:I18 D11:I11"/>
  </dataValidations>
  <printOptions/>
  <pageMargins left="0.5905511811023623" right="0.5905511811023623" top="0.5118110236220472" bottom="0.4330708661417323" header="0.31496062992125984" footer="0.5118110236220472"/>
  <pageSetup horizontalDpi="600" verticalDpi="600" orientation="portrait" paperSize="9" scale="75" r:id="rId2"/>
  <headerFooter alignWithMargins="0">
    <oddHeader>&amp;R&amp;"Times New Roman,Obyčejné"Příloha č. 12 Zásad pro poskytování dotací z programu 134D220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1"/>
  </sheetPr>
  <dimension ref="A1:J132"/>
  <sheetViews>
    <sheetView showGridLines="0" showZeros="0" tabSelected="1" zoomScaleSheetLayoutView="115" zoomScalePageLayoutView="0" workbookViewId="0" topLeftCell="A1">
      <pane ySplit="11" topLeftCell="A15" activePane="bottomLeft" state="frozen"/>
      <selection pane="topLeft" activeCell="A1" sqref="A1"/>
      <selection pane="bottomLeft" activeCell="C16" sqref="C16"/>
    </sheetView>
  </sheetViews>
  <sheetFormatPr defaultColWidth="10.75390625" defaultRowHeight="12.75"/>
  <cols>
    <col min="1" max="1" width="16.25390625" style="100" customWidth="1"/>
    <col min="2" max="2" width="57.75390625" style="100" customWidth="1"/>
    <col min="3" max="3" width="14.75390625" style="100" customWidth="1"/>
    <col min="4" max="4" width="15.75390625" style="100" customWidth="1"/>
    <col min="5" max="5" width="14.25390625" style="100" customWidth="1"/>
    <col min="6" max="6" width="1.75390625" style="100" customWidth="1"/>
    <col min="7" max="7" width="13.125" style="100" customWidth="1"/>
    <col min="8" max="8" width="14.75390625" style="100" customWidth="1"/>
    <col min="9" max="15" width="11.75390625" style="100" customWidth="1"/>
    <col min="16" max="16" width="13.00390625" style="100" customWidth="1"/>
    <col min="17" max="28" width="11.75390625" style="100" customWidth="1"/>
    <col min="29" max="16384" width="10.75390625" style="100" customWidth="1"/>
  </cols>
  <sheetData>
    <row r="1" spans="1:9" ht="24.75" customHeight="1">
      <c r="A1" s="76" t="s">
        <v>288</v>
      </c>
      <c r="B1" s="505" t="s">
        <v>269</v>
      </c>
      <c r="C1" s="506"/>
      <c r="D1" s="67" t="s">
        <v>43</v>
      </c>
      <c r="E1" s="512">
        <v>199</v>
      </c>
      <c r="F1" s="513"/>
      <c r="G1" s="88" t="s">
        <v>58</v>
      </c>
      <c r="H1" s="65"/>
      <c r="I1" s="99"/>
    </row>
    <row r="2" spans="1:9" ht="8.25" customHeight="1">
      <c r="A2" s="79"/>
      <c r="B2" s="80"/>
      <c r="C2" s="80"/>
      <c r="D2" s="81"/>
      <c r="E2" s="82"/>
      <c r="F2" s="82"/>
      <c r="G2" s="83"/>
      <c r="H2" s="65"/>
      <c r="I2" s="99"/>
    </row>
    <row r="3" spans="1:9" ht="33.75" customHeight="1">
      <c r="A3" s="85" t="s">
        <v>59</v>
      </c>
      <c r="B3" s="523">
        <f>'Identifikační údaje'!$C$3</f>
        <v>0</v>
      </c>
      <c r="C3" s="524"/>
      <c r="D3" s="86" t="s">
        <v>213</v>
      </c>
      <c r="E3" s="519">
        <f>'Identifikační údaje'!G3</f>
        <v>0</v>
      </c>
      <c r="F3" s="520"/>
      <c r="G3" s="521"/>
      <c r="H3" s="84"/>
      <c r="I3" s="84"/>
    </row>
    <row r="4" spans="2:9" ht="4.5" customHeight="1">
      <c r="B4" s="99"/>
      <c r="C4" s="99"/>
      <c r="D4" s="99"/>
      <c r="E4" s="99"/>
      <c r="F4" s="99"/>
      <c r="G4" s="99"/>
      <c r="H4" s="101"/>
      <c r="I4" s="99"/>
    </row>
    <row r="5" spans="1:10" ht="25.5" customHeight="1">
      <c r="A5" s="77" t="s">
        <v>71</v>
      </c>
      <c r="B5" s="522">
        <f>'Identifikační údaje'!$C$5</f>
        <v>0</v>
      </c>
      <c r="C5" s="522"/>
      <c r="D5" s="77" t="s">
        <v>32</v>
      </c>
      <c r="E5" s="507">
        <f>'Identifikační údaje'!$G$5</f>
        <v>0</v>
      </c>
      <c r="F5" s="508"/>
      <c r="G5" s="509"/>
      <c r="H5" s="73"/>
      <c r="I5" s="102"/>
      <c r="J5" s="103"/>
    </row>
    <row r="6" spans="1:10" ht="19.5" customHeight="1">
      <c r="A6" s="4" t="s">
        <v>270</v>
      </c>
      <c r="B6" s="9"/>
      <c r="C6" s="10"/>
      <c r="D6" s="11"/>
      <c r="E6" s="12"/>
      <c r="F6" s="12"/>
      <c r="G6" s="2"/>
      <c r="I6" s="102"/>
      <c r="J6" s="103"/>
    </row>
    <row r="7" spans="1:10" ht="13.5" customHeight="1">
      <c r="A7" s="353" t="s">
        <v>218</v>
      </c>
      <c r="B7" s="495" t="s">
        <v>286</v>
      </c>
      <c r="C7" s="496" t="s">
        <v>217</v>
      </c>
      <c r="D7" s="497"/>
      <c r="E7" s="514" t="s">
        <v>30</v>
      </c>
      <c r="F7" s="515"/>
      <c r="G7" s="516"/>
      <c r="I7" s="104"/>
      <c r="J7" s="103"/>
    </row>
    <row r="8" spans="1:10" ht="13.5" customHeight="1">
      <c r="A8" s="475"/>
      <c r="B8" s="347"/>
      <c r="C8" s="510" t="s">
        <v>219</v>
      </c>
      <c r="D8" s="353" t="s">
        <v>267</v>
      </c>
      <c r="E8" s="517"/>
      <c r="F8" s="518"/>
      <c r="G8" s="353" t="s">
        <v>37</v>
      </c>
      <c r="I8" s="104"/>
      <c r="J8" s="103"/>
    </row>
    <row r="9" spans="1:10" ht="39" customHeight="1">
      <c r="A9" s="354"/>
      <c r="B9" s="349"/>
      <c r="C9" s="511"/>
      <c r="D9" s="354"/>
      <c r="E9" s="306" t="s">
        <v>268</v>
      </c>
      <c r="F9" s="305"/>
      <c r="G9" s="354"/>
      <c r="I9" s="104"/>
      <c r="J9" s="103"/>
    </row>
    <row r="10" spans="1:8" ht="15.75" customHeight="1">
      <c r="A10" s="54" t="s">
        <v>60</v>
      </c>
      <c r="B10" s="63" t="s">
        <v>61</v>
      </c>
      <c r="C10" s="63" t="s">
        <v>62</v>
      </c>
      <c r="D10" s="63" t="s">
        <v>63</v>
      </c>
      <c r="E10" s="277" t="s">
        <v>64</v>
      </c>
      <c r="F10" s="276"/>
      <c r="G10" s="6" t="s">
        <v>65</v>
      </c>
      <c r="H10" s="8"/>
    </row>
    <row r="11" spans="1:7" ht="4.5" customHeight="1" thickBot="1">
      <c r="A11" s="311"/>
      <c r="B11" s="204"/>
      <c r="C11" s="154"/>
      <c r="D11" s="154"/>
      <c r="E11" s="154"/>
      <c r="F11" s="155"/>
      <c r="G11" s="205"/>
    </row>
    <row r="12" spans="1:7" ht="15.75" customHeight="1" thickBot="1">
      <c r="A12" s="485" t="s">
        <v>282</v>
      </c>
      <c r="B12" s="486"/>
      <c r="C12" s="486"/>
      <c r="D12" s="486"/>
      <c r="E12" s="486"/>
      <c r="F12" s="486"/>
      <c r="G12" s="487"/>
    </row>
    <row r="13" spans="1:7" ht="13.5" customHeight="1">
      <c r="A13" s="157">
        <v>6010</v>
      </c>
      <c r="B13" s="191" t="s">
        <v>79</v>
      </c>
      <c r="C13" s="310"/>
      <c r="D13" s="230"/>
      <c r="E13" s="290"/>
      <c r="F13" s="293"/>
      <c r="G13" s="193">
        <f>IF(C13&gt;D13,"nedočerpáno ",IF(D13=0,"",IF(C13&gt;=D13,"OK","překročeno")))</f>
      </c>
    </row>
    <row r="14" spans="1:7" ht="13.5" customHeight="1">
      <c r="A14" s="158">
        <v>6011</v>
      </c>
      <c r="B14" s="159" t="s">
        <v>80</v>
      </c>
      <c r="C14" s="257"/>
      <c r="D14" s="231"/>
      <c r="E14" s="278"/>
      <c r="F14" s="291"/>
      <c r="G14" s="194">
        <f aca="true" t="shared" si="0" ref="G14:G62">IF(C14&gt;D14,"nedočerpáno ",IF(D14=0,"",IF(C14&gt;=D14,"OK","překročeno")))</f>
      </c>
    </row>
    <row r="15" spans="1:7" ht="13.5" customHeight="1">
      <c r="A15" s="158">
        <v>6012</v>
      </c>
      <c r="B15" s="159" t="s">
        <v>81</v>
      </c>
      <c r="C15" s="257"/>
      <c r="D15" s="231"/>
      <c r="E15" s="278"/>
      <c r="F15" s="291"/>
      <c r="G15" s="194">
        <f>IF(C15&gt;D15,"nedočerpáno ",IF(D15=0,"",IF(C15&gt;=D15,"OK","překročeno")))</f>
      </c>
    </row>
    <row r="16" spans="1:7" ht="13.5" customHeight="1">
      <c r="A16" s="158">
        <v>6013</v>
      </c>
      <c r="B16" s="159" t="s">
        <v>82</v>
      </c>
      <c r="C16" s="257"/>
      <c r="D16" s="231"/>
      <c r="E16" s="278"/>
      <c r="F16" s="291"/>
      <c r="G16" s="194">
        <f>IF(C16&gt;D16,"nedočerpáno ",IF(D16=0,"",IF(C16&gt;=D16,"OK","překročeno")))</f>
      </c>
    </row>
    <row r="17" spans="1:7" ht="13.5" customHeight="1">
      <c r="A17" s="158">
        <v>6014</v>
      </c>
      <c r="B17" s="159" t="s">
        <v>83</v>
      </c>
      <c r="C17" s="257"/>
      <c r="D17" s="231"/>
      <c r="E17" s="278"/>
      <c r="F17" s="291"/>
      <c r="G17" s="194">
        <f t="shared" si="0"/>
      </c>
    </row>
    <row r="18" spans="1:7" ht="13.5" customHeight="1">
      <c r="A18" s="158">
        <v>6019</v>
      </c>
      <c r="B18" s="159" t="s">
        <v>84</v>
      </c>
      <c r="C18" s="257"/>
      <c r="D18" s="231"/>
      <c r="E18" s="278"/>
      <c r="F18" s="291"/>
      <c r="G18" s="194">
        <f t="shared" si="0"/>
      </c>
    </row>
    <row r="19" spans="1:7" ht="13.5" customHeight="1">
      <c r="A19" s="163" t="s">
        <v>85</v>
      </c>
      <c r="B19" s="164" t="s">
        <v>86</v>
      </c>
      <c r="C19" s="208">
        <f>SUM(C13:C18)</f>
        <v>0</v>
      </c>
      <c r="D19" s="208">
        <f>SUM(D13:D18)</f>
        <v>0</v>
      </c>
      <c r="E19" s="298">
        <f>SUM(E13:E18)</f>
        <v>0</v>
      </c>
      <c r="F19" s="281">
        <v>0</v>
      </c>
      <c r="G19" s="195">
        <f>IF(C19&gt;D19,"nedočerpáno ",IF(D19=0,"",IF(C19&gt;=D19,"OK","překročeno")))</f>
      </c>
    </row>
    <row r="20" spans="1:7" ht="13.5" customHeight="1">
      <c r="A20" s="158">
        <v>6090</v>
      </c>
      <c r="B20" s="159" t="s">
        <v>87</v>
      </c>
      <c r="C20" s="257"/>
      <c r="D20" s="231"/>
      <c r="E20" s="278"/>
      <c r="F20" s="291"/>
      <c r="G20" s="194">
        <f t="shared" si="0"/>
      </c>
    </row>
    <row r="21" spans="1:7" ht="13.5" customHeight="1">
      <c r="A21" s="158">
        <v>6091</v>
      </c>
      <c r="B21" s="159" t="s">
        <v>88</v>
      </c>
      <c r="C21" s="257"/>
      <c r="D21" s="231"/>
      <c r="E21" s="278"/>
      <c r="F21" s="291"/>
      <c r="G21" s="194">
        <f t="shared" si="0"/>
      </c>
    </row>
    <row r="22" spans="1:7" ht="13.5" customHeight="1">
      <c r="A22" s="158">
        <v>6092</v>
      </c>
      <c r="B22" s="159" t="s">
        <v>89</v>
      </c>
      <c r="C22" s="257"/>
      <c r="D22" s="231"/>
      <c r="E22" s="278"/>
      <c r="F22" s="291"/>
      <c r="G22" s="194">
        <f>IF(C22&gt;D22,"nedočerpáno ",IF(D22=0,"",IF(C22&gt;=D22,"OK","překročeno")))</f>
      </c>
    </row>
    <row r="23" spans="1:7" ht="13.5" customHeight="1">
      <c r="A23" s="158">
        <v>6093</v>
      </c>
      <c r="B23" s="159" t="s">
        <v>90</v>
      </c>
      <c r="C23" s="257"/>
      <c r="D23" s="231"/>
      <c r="E23" s="278"/>
      <c r="F23" s="291"/>
      <c r="G23" s="194">
        <f t="shared" si="0"/>
      </c>
    </row>
    <row r="24" spans="1:7" ht="13.5" customHeight="1">
      <c r="A24" s="158">
        <v>6094</v>
      </c>
      <c r="B24" s="159" t="s">
        <v>91</v>
      </c>
      <c r="C24" s="257"/>
      <c r="D24" s="231"/>
      <c r="E24" s="278"/>
      <c r="F24" s="291"/>
      <c r="G24" s="194">
        <f t="shared" si="0"/>
      </c>
    </row>
    <row r="25" spans="1:7" ht="13.5" customHeight="1">
      <c r="A25" s="158">
        <v>6095</v>
      </c>
      <c r="B25" s="159" t="s">
        <v>92</v>
      </c>
      <c r="C25" s="257"/>
      <c r="D25" s="231"/>
      <c r="E25" s="278"/>
      <c r="F25" s="291"/>
      <c r="G25" s="194">
        <f t="shared" si="0"/>
      </c>
    </row>
    <row r="26" spans="1:7" ht="13.5" customHeight="1">
      <c r="A26" s="158">
        <v>6096</v>
      </c>
      <c r="B26" s="159" t="s">
        <v>93</v>
      </c>
      <c r="C26" s="257"/>
      <c r="D26" s="231"/>
      <c r="E26" s="278"/>
      <c r="F26" s="291"/>
      <c r="G26" s="194">
        <f t="shared" si="0"/>
      </c>
    </row>
    <row r="27" spans="1:7" ht="13.5" customHeight="1">
      <c r="A27" s="158">
        <v>6097</v>
      </c>
      <c r="B27" s="159" t="s">
        <v>94</v>
      </c>
      <c r="C27" s="257"/>
      <c r="D27" s="231"/>
      <c r="E27" s="278"/>
      <c r="F27" s="291"/>
      <c r="G27" s="194">
        <f t="shared" si="0"/>
      </c>
    </row>
    <row r="28" spans="1:7" ht="13.5" customHeight="1">
      <c r="A28" s="158">
        <v>6099</v>
      </c>
      <c r="B28" s="159" t="s">
        <v>95</v>
      </c>
      <c r="C28" s="257"/>
      <c r="D28" s="231"/>
      <c r="E28" s="278"/>
      <c r="F28" s="291"/>
      <c r="G28" s="194">
        <f t="shared" si="0"/>
      </c>
    </row>
    <row r="29" spans="1:7" ht="13.5" customHeight="1">
      <c r="A29" s="163" t="s">
        <v>96</v>
      </c>
      <c r="B29" s="164" t="s">
        <v>97</v>
      </c>
      <c r="C29" s="208">
        <f>SUM(C20:C28)</f>
        <v>0</v>
      </c>
      <c r="D29" s="208">
        <f>SUM(D20:D28)</f>
        <v>0</v>
      </c>
      <c r="E29" s="298">
        <f>SUM(E20:E28)</f>
        <v>0</v>
      </c>
      <c r="F29" s="280">
        <v>0</v>
      </c>
      <c r="G29" s="195">
        <f t="shared" si="0"/>
      </c>
    </row>
    <row r="30" spans="1:7" ht="13.5" customHeight="1">
      <c r="A30" s="158">
        <v>6110</v>
      </c>
      <c r="B30" s="159" t="s">
        <v>98</v>
      </c>
      <c r="C30" s="257"/>
      <c r="D30" s="231"/>
      <c r="E30" s="278"/>
      <c r="F30" s="291"/>
      <c r="G30" s="194">
        <f t="shared" si="0"/>
      </c>
    </row>
    <row r="31" spans="1:7" ht="13.5" customHeight="1">
      <c r="A31" s="158">
        <v>6111</v>
      </c>
      <c r="B31" s="159" t="s">
        <v>99</v>
      </c>
      <c r="C31" s="257"/>
      <c r="D31" s="231"/>
      <c r="E31" s="278"/>
      <c r="F31" s="291"/>
      <c r="G31" s="194">
        <f t="shared" si="0"/>
      </c>
    </row>
    <row r="32" spans="1:7" ht="13.5" customHeight="1">
      <c r="A32" s="158">
        <v>6112</v>
      </c>
      <c r="B32" s="159" t="s">
        <v>100</v>
      </c>
      <c r="C32" s="257"/>
      <c r="D32" s="231"/>
      <c r="E32" s="278"/>
      <c r="F32" s="291"/>
      <c r="G32" s="194">
        <f t="shared" si="0"/>
      </c>
    </row>
    <row r="33" spans="1:7" ht="13.5" customHeight="1">
      <c r="A33" s="158">
        <v>6113</v>
      </c>
      <c r="B33" s="159" t="s">
        <v>101</v>
      </c>
      <c r="C33" s="257"/>
      <c r="D33" s="231"/>
      <c r="E33" s="278"/>
      <c r="F33" s="291"/>
      <c r="G33" s="194">
        <f t="shared" si="0"/>
      </c>
    </row>
    <row r="34" spans="1:7" ht="13.5" customHeight="1">
      <c r="A34" s="158">
        <v>6114</v>
      </c>
      <c r="B34" s="159" t="s">
        <v>102</v>
      </c>
      <c r="C34" s="257"/>
      <c r="D34" s="231"/>
      <c r="E34" s="278"/>
      <c r="F34" s="291"/>
      <c r="G34" s="194">
        <f t="shared" si="0"/>
      </c>
    </row>
    <row r="35" spans="1:7" ht="13.5" customHeight="1">
      <c r="A35" s="158">
        <v>6115</v>
      </c>
      <c r="B35" s="159" t="s">
        <v>103</v>
      </c>
      <c r="C35" s="257"/>
      <c r="D35" s="231"/>
      <c r="E35" s="278"/>
      <c r="F35" s="291"/>
      <c r="G35" s="194">
        <f t="shared" si="0"/>
      </c>
    </row>
    <row r="36" spans="1:7" ht="13.5" customHeight="1">
      <c r="A36" s="158">
        <v>6116</v>
      </c>
      <c r="B36" s="159" t="s">
        <v>104</v>
      </c>
      <c r="C36" s="257"/>
      <c r="D36" s="231"/>
      <c r="E36" s="278"/>
      <c r="F36" s="291"/>
      <c r="G36" s="194">
        <f t="shared" si="0"/>
      </c>
    </row>
    <row r="37" spans="1:7" ht="13.5" customHeight="1">
      <c r="A37" s="158">
        <v>6117</v>
      </c>
      <c r="B37" s="159" t="s">
        <v>105</v>
      </c>
      <c r="C37" s="257"/>
      <c r="D37" s="231"/>
      <c r="E37" s="278"/>
      <c r="F37" s="291"/>
      <c r="G37" s="194">
        <f t="shared" si="0"/>
      </c>
    </row>
    <row r="38" spans="1:7" ht="13.5" customHeight="1">
      <c r="A38" s="158">
        <v>6119</v>
      </c>
      <c r="B38" s="159" t="s">
        <v>106</v>
      </c>
      <c r="C38" s="257"/>
      <c r="D38" s="231"/>
      <c r="E38" s="278"/>
      <c r="F38" s="291"/>
      <c r="G38" s="194">
        <f t="shared" si="0"/>
      </c>
    </row>
    <row r="39" spans="1:7" ht="13.5" customHeight="1">
      <c r="A39" s="163" t="s">
        <v>107</v>
      </c>
      <c r="B39" s="164" t="s">
        <v>108</v>
      </c>
      <c r="C39" s="208">
        <f>SUM(C30:C38)</f>
        <v>0</v>
      </c>
      <c r="D39" s="208">
        <f>SUM(D30:D38)</f>
        <v>0</v>
      </c>
      <c r="E39" s="298">
        <f>SUM(E30:E38)</f>
        <v>0</v>
      </c>
      <c r="F39" s="280">
        <v>0</v>
      </c>
      <c r="G39" s="195">
        <f t="shared" si="0"/>
      </c>
    </row>
    <row r="40" spans="1:7" ht="13.5" customHeight="1">
      <c r="A40" s="158">
        <v>6130</v>
      </c>
      <c r="B40" s="159" t="s">
        <v>109</v>
      </c>
      <c r="C40" s="257"/>
      <c r="D40" s="231"/>
      <c r="E40" s="278"/>
      <c r="F40" s="291"/>
      <c r="G40" s="194">
        <f t="shared" si="0"/>
      </c>
    </row>
    <row r="41" spans="1:7" ht="13.5" customHeight="1">
      <c r="A41" s="158">
        <v>6131</v>
      </c>
      <c r="B41" s="159" t="s">
        <v>110</v>
      </c>
      <c r="C41" s="257"/>
      <c r="D41" s="231"/>
      <c r="E41" s="278"/>
      <c r="F41" s="291"/>
      <c r="G41" s="194">
        <f t="shared" si="0"/>
      </c>
    </row>
    <row r="42" spans="1:7" ht="13.5" customHeight="1">
      <c r="A42" s="158">
        <v>6132</v>
      </c>
      <c r="B42" s="159" t="s">
        <v>111</v>
      </c>
      <c r="C42" s="257"/>
      <c r="D42" s="231"/>
      <c r="E42" s="278"/>
      <c r="F42" s="291"/>
      <c r="G42" s="194">
        <f t="shared" si="0"/>
      </c>
    </row>
    <row r="43" spans="1:7" ht="13.5" customHeight="1">
      <c r="A43" s="158">
        <v>6139</v>
      </c>
      <c r="B43" s="159" t="s">
        <v>112</v>
      </c>
      <c r="C43" s="257"/>
      <c r="D43" s="231"/>
      <c r="E43" s="278"/>
      <c r="F43" s="291"/>
      <c r="G43" s="194">
        <f t="shared" si="0"/>
      </c>
    </row>
    <row r="44" spans="1:7" ht="13.5" customHeight="1">
      <c r="A44" s="163" t="s">
        <v>113</v>
      </c>
      <c r="B44" s="164" t="s">
        <v>114</v>
      </c>
      <c r="C44" s="208">
        <f>SUM(C40:C43)</f>
        <v>0</v>
      </c>
      <c r="D44" s="208">
        <f>SUM(D40:D43)</f>
        <v>0</v>
      </c>
      <c r="E44" s="298">
        <f>SUM(E40:E43)</f>
        <v>0</v>
      </c>
      <c r="F44" s="280">
        <v>0</v>
      </c>
      <c r="G44" s="195">
        <f t="shared" si="0"/>
      </c>
    </row>
    <row r="45" spans="1:7" ht="13.5" customHeight="1">
      <c r="A45" s="158">
        <v>6152</v>
      </c>
      <c r="B45" s="159" t="s">
        <v>115</v>
      </c>
      <c r="C45" s="257"/>
      <c r="D45" s="231"/>
      <c r="E45" s="278"/>
      <c r="F45" s="291"/>
      <c r="G45" s="194">
        <f t="shared" si="0"/>
      </c>
    </row>
    <row r="46" spans="1:7" ht="13.5" customHeight="1">
      <c r="A46" s="158">
        <v>6153</v>
      </c>
      <c r="B46" s="159" t="s">
        <v>116</v>
      </c>
      <c r="C46" s="257"/>
      <c r="D46" s="231"/>
      <c r="E46" s="278"/>
      <c r="F46" s="291"/>
      <c r="G46" s="194">
        <f t="shared" si="0"/>
      </c>
    </row>
    <row r="47" spans="1:7" ht="13.5" customHeight="1">
      <c r="A47" s="158">
        <v>6156</v>
      </c>
      <c r="B47" s="159" t="s">
        <v>117</v>
      </c>
      <c r="C47" s="257"/>
      <c r="D47" s="231"/>
      <c r="E47" s="278"/>
      <c r="F47" s="291"/>
      <c r="G47" s="194">
        <f t="shared" si="0"/>
      </c>
    </row>
    <row r="48" spans="1:7" ht="13.5" customHeight="1">
      <c r="A48" s="158">
        <v>6159</v>
      </c>
      <c r="B48" s="159" t="s">
        <v>118</v>
      </c>
      <c r="C48" s="257"/>
      <c r="D48" s="231"/>
      <c r="E48" s="278"/>
      <c r="F48" s="291"/>
      <c r="G48" s="194">
        <f t="shared" si="0"/>
      </c>
    </row>
    <row r="49" spans="1:7" ht="13.5" customHeight="1">
      <c r="A49" s="163" t="s">
        <v>119</v>
      </c>
      <c r="B49" s="164" t="s">
        <v>120</v>
      </c>
      <c r="C49" s="208">
        <f>SUM(C45:C48)</f>
        <v>0</v>
      </c>
      <c r="D49" s="208">
        <f>SUM(D45:D48)</f>
        <v>0</v>
      </c>
      <c r="E49" s="298">
        <f>SUM(E45:E48)</f>
        <v>0</v>
      </c>
      <c r="F49" s="280">
        <v>0</v>
      </c>
      <c r="G49" s="195">
        <f t="shared" si="0"/>
      </c>
    </row>
    <row r="50" spans="1:7" ht="13.5" customHeight="1">
      <c r="A50" s="158">
        <v>6170</v>
      </c>
      <c r="B50" s="159" t="s">
        <v>121</v>
      </c>
      <c r="C50" s="257"/>
      <c r="D50" s="231"/>
      <c r="E50" s="278"/>
      <c r="F50" s="291"/>
      <c r="G50" s="194">
        <f t="shared" si="0"/>
      </c>
    </row>
    <row r="51" spans="1:7" ht="13.5" customHeight="1">
      <c r="A51" s="158">
        <v>6171</v>
      </c>
      <c r="B51" s="159" t="s">
        <v>122</v>
      </c>
      <c r="C51" s="257"/>
      <c r="D51" s="231"/>
      <c r="E51" s="278"/>
      <c r="F51" s="291"/>
      <c r="G51" s="194">
        <f t="shared" si="0"/>
      </c>
    </row>
    <row r="52" spans="1:7" ht="13.5" customHeight="1">
      <c r="A52" s="158">
        <v>6172</v>
      </c>
      <c r="B52" s="159" t="s">
        <v>123</v>
      </c>
      <c r="C52" s="257"/>
      <c r="D52" s="231"/>
      <c r="E52" s="278"/>
      <c r="F52" s="291"/>
      <c r="G52" s="194">
        <f t="shared" si="0"/>
      </c>
    </row>
    <row r="53" spans="1:7" ht="13.5" customHeight="1">
      <c r="A53" s="163" t="s">
        <v>125</v>
      </c>
      <c r="B53" s="164" t="s">
        <v>126</v>
      </c>
      <c r="C53" s="208">
        <f>SUM(C50:C52)</f>
        <v>0</v>
      </c>
      <c r="D53" s="186">
        <f>SUM(D50:D52)</f>
        <v>0</v>
      </c>
      <c r="E53" s="300">
        <f>SUM(E50:E52)</f>
        <v>0</v>
      </c>
      <c r="F53" s="280">
        <v>0</v>
      </c>
      <c r="G53" s="195">
        <f t="shared" si="0"/>
      </c>
    </row>
    <row r="54" spans="1:7" ht="13.5" customHeight="1">
      <c r="A54" s="267" t="s">
        <v>280</v>
      </c>
      <c r="B54" s="268"/>
      <c r="C54" s="257"/>
      <c r="D54" s="231"/>
      <c r="E54" s="278"/>
      <c r="F54" s="291"/>
      <c r="G54" s="194">
        <f>IF(C54&gt;D54,"nedočerpáno ",IF(D54=0,"",IF(C54&gt;=D54,"OK","překročeno")))</f>
      </c>
    </row>
    <row r="55" spans="1:7" ht="13.5" customHeight="1">
      <c r="A55" s="267" t="s">
        <v>280</v>
      </c>
      <c r="B55" s="268"/>
      <c r="C55" s="257"/>
      <c r="D55" s="231"/>
      <c r="E55" s="278"/>
      <c r="F55" s="291"/>
      <c r="G55" s="194">
        <f t="shared" si="0"/>
      </c>
    </row>
    <row r="56" spans="1:7" ht="13.5" customHeight="1">
      <c r="A56" s="269" t="s">
        <v>280</v>
      </c>
      <c r="B56" s="270"/>
      <c r="C56" s="208">
        <f>SUM(C54:C55)</f>
        <v>0</v>
      </c>
      <c r="D56" s="186">
        <f>SUM(D54:D55)</f>
        <v>0</v>
      </c>
      <c r="E56" s="300">
        <f>SUM(E54:E55)</f>
        <v>0</v>
      </c>
      <c r="F56" s="280">
        <v>0</v>
      </c>
      <c r="G56" s="195">
        <f>IF(C56&gt;D56,"nedočerpáno ",IF(D56=0,"",IF(C56&gt;=D56,"OK","překročeno")))</f>
      </c>
    </row>
    <row r="57" spans="1:7" ht="13.5" customHeight="1">
      <c r="A57" s="158">
        <v>6270</v>
      </c>
      <c r="B57" s="159" t="s">
        <v>127</v>
      </c>
      <c r="C57" s="257"/>
      <c r="D57" s="231"/>
      <c r="E57" s="278"/>
      <c r="F57" s="291"/>
      <c r="G57" s="194">
        <f t="shared" si="0"/>
      </c>
    </row>
    <row r="58" spans="1:7" ht="13.5" customHeight="1">
      <c r="A58" s="158">
        <v>6271</v>
      </c>
      <c r="B58" s="159" t="s">
        <v>128</v>
      </c>
      <c r="C58" s="257"/>
      <c r="D58" s="231"/>
      <c r="E58" s="278"/>
      <c r="F58" s="291"/>
      <c r="G58" s="194">
        <f t="shared" si="0"/>
      </c>
    </row>
    <row r="59" spans="1:7" ht="13.5" customHeight="1">
      <c r="A59" s="158">
        <v>6279</v>
      </c>
      <c r="B59" s="159" t="s">
        <v>129</v>
      </c>
      <c r="C59" s="257"/>
      <c r="D59" s="231"/>
      <c r="E59" s="278"/>
      <c r="F59" s="291"/>
      <c r="G59" s="194">
        <f t="shared" si="0"/>
      </c>
    </row>
    <row r="60" spans="1:7" ht="13.5" customHeight="1">
      <c r="A60" s="163" t="s">
        <v>130</v>
      </c>
      <c r="B60" s="164" t="s">
        <v>131</v>
      </c>
      <c r="C60" s="208">
        <f>SUM(C57:C59)</f>
        <v>0</v>
      </c>
      <c r="D60" s="186">
        <f>SUM(D57:D59)</f>
        <v>0</v>
      </c>
      <c r="E60" s="300">
        <f>SUM(E57:E59)</f>
        <v>0</v>
      </c>
      <c r="F60" s="280">
        <v>0</v>
      </c>
      <c r="G60" s="195">
        <f t="shared" si="0"/>
      </c>
    </row>
    <row r="61" spans="1:7" ht="13.5" customHeight="1" thickBot="1">
      <c r="A61" s="160"/>
      <c r="B61" s="161"/>
      <c r="C61" s="254"/>
      <c r="D61" s="255"/>
      <c r="E61" s="303"/>
      <c r="F61" s="283">
        <v>0</v>
      </c>
      <c r="G61" s="196">
        <f t="shared" si="0"/>
      </c>
    </row>
    <row r="62" spans="1:7" ht="13.5" customHeight="1" thickBot="1">
      <c r="A62" s="172" t="s">
        <v>132</v>
      </c>
      <c r="B62" s="173" t="s">
        <v>133</v>
      </c>
      <c r="C62" s="258">
        <f>C19+C29+C39+C44+C49+C53+C56+C60</f>
        <v>0</v>
      </c>
      <c r="D62" s="187">
        <f>D19+D29+D39+D44+D49+D53+D56+D60</f>
        <v>0</v>
      </c>
      <c r="E62" s="304">
        <f>E19+E29+E39+E44+E49+E53+E56+E60</f>
        <v>0</v>
      </c>
      <c r="F62" s="284">
        <v>0</v>
      </c>
      <c r="G62" s="322">
        <f t="shared" si="0"/>
      </c>
    </row>
    <row r="63" spans="1:7" ht="13.5" customHeight="1" thickBot="1">
      <c r="A63" s="156"/>
      <c r="B63" s="153"/>
      <c r="C63" s="168"/>
      <c r="D63" s="188"/>
      <c r="E63" s="209"/>
      <c r="F63" s="169"/>
      <c r="G63" s="309"/>
    </row>
    <row r="64" spans="1:7" ht="15" customHeight="1">
      <c r="A64" s="488" t="s">
        <v>134</v>
      </c>
      <c r="B64" s="489"/>
      <c r="C64" s="489"/>
      <c r="D64" s="489"/>
      <c r="E64" s="489"/>
      <c r="F64" s="489"/>
      <c r="G64" s="490"/>
    </row>
    <row r="65" spans="1:7" ht="13.5" customHeight="1">
      <c r="A65" s="162">
        <v>6550</v>
      </c>
      <c r="B65" s="159" t="s">
        <v>135</v>
      </c>
      <c r="C65" s="257"/>
      <c r="D65" s="232"/>
      <c r="E65" s="278"/>
      <c r="F65" s="307"/>
      <c r="G65" s="202">
        <f>IF(C65&gt;D65,"nedočerpáno ",IF(D65=0,"",IF(C65&gt;=D65,"OK","překročeno")))</f>
      </c>
    </row>
    <row r="66" spans="1:7" ht="13.5" customHeight="1">
      <c r="A66" s="158" t="s">
        <v>136</v>
      </c>
      <c r="B66" s="159" t="s">
        <v>137</v>
      </c>
      <c r="C66" s="257"/>
      <c r="D66" s="233"/>
      <c r="E66" s="278"/>
      <c r="F66" s="291"/>
      <c r="G66" s="194">
        <f aca="true" t="shared" si="1" ref="G66:G122">IF(C66&gt;D66,"nedočerpáno ",IF(D66=0,"",IF(C66&gt;=D66,"OK","překročeno")))</f>
      </c>
    </row>
    <row r="67" spans="1:7" ht="13.5" customHeight="1">
      <c r="A67" s="158" t="s">
        <v>138</v>
      </c>
      <c r="B67" s="159" t="s">
        <v>139</v>
      </c>
      <c r="C67" s="257"/>
      <c r="D67" s="233"/>
      <c r="E67" s="278"/>
      <c r="F67" s="291"/>
      <c r="G67" s="194">
        <f t="shared" si="1"/>
      </c>
    </row>
    <row r="68" spans="1:7" ht="13.5" customHeight="1">
      <c r="A68" s="158" t="s">
        <v>140</v>
      </c>
      <c r="B68" s="159" t="s">
        <v>141</v>
      </c>
      <c r="C68" s="257"/>
      <c r="D68" s="233"/>
      <c r="E68" s="278"/>
      <c r="F68" s="291"/>
      <c r="G68" s="194">
        <f t="shared" si="1"/>
      </c>
    </row>
    <row r="69" spans="1:7" ht="13.5" customHeight="1">
      <c r="A69" s="158">
        <v>6551</v>
      </c>
      <c r="B69" s="159" t="s">
        <v>142</v>
      </c>
      <c r="C69" s="257"/>
      <c r="D69" s="233"/>
      <c r="E69" s="278"/>
      <c r="F69" s="291"/>
      <c r="G69" s="194">
        <f t="shared" si="1"/>
      </c>
    </row>
    <row r="70" spans="1:7" ht="13.5" customHeight="1">
      <c r="A70" s="158" t="s">
        <v>143</v>
      </c>
      <c r="B70" s="159" t="s">
        <v>144</v>
      </c>
      <c r="C70" s="257"/>
      <c r="D70" s="233"/>
      <c r="E70" s="278"/>
      <c r="F70" s="291"/>
      <c r="G70" s="194">
        <f t="shared" si="1"/>
      </c>
    </row>
    <row r="71" spans="1:7" ht="13.5" customHeight="1">
      <c r="A71" s="158" t="s">
        <v>145</v>
      </c>
      <c r="B71" s="159" t="s">
        <v>146</v>
      </c>
      <c r="C71" s="257"/>
      <c r="D71" s="233"/>
      <c r="E71" s="278"/>
      <c r="F71" s="291"/>
      <c r="G71" s="194">
        <f t="shared" si="1"/>
      </c>
    </row>
    <row r="72" spans="1:7" ht="13.5" customHeight="1">
      <c r="A72" s="158" t="s">
        <v>147</v>
      </c>
      <c r="B72" s="159" t="s">
        <v>148</v>
      </c>
      <c r="C72" s="257"/>
      <c r="D72" s="233"/>
      <c r="E72" s="278"/>
      <c r="F72" s="291"/>
      <c r="G72" s="194">
        <f t="shared" si="1"/>
      </c>
    </row>
    <row r="73" spans="1:7" ht="13.5" customHeight="1">
      <c r="A73" s="158">
        <v>6556</v>
      </c>
      <c r="B73" s="159" t="s">
        <v>149</v>
      </c>
      <c r="C73" s="257"/>
      <c r="D73" s="233"/>
      <c r="E73" s="278"/>
      <c r="F73" s="291"/>
      <c r="G73" s="194">
        <f t="shared" si="1"/>
      </c>
    </row>
    <row r="74" spans="1:7" ht="13.5" customHeight="1">
      <c r="A74" s="158">
        <v>6559</v>
      </c>
      <c r="B74" s="159" t="s">
        <v>150</v>
      </c>
      <c r="C74" s="257"/>
      <c r="D74" s="233"/>
      <c r="E74" s="278"/>
      <c r="F74" s="291"/>
      <c r="G74" s="194">
        <f t="shared" si="1"/>
      </c>
    </row>
    <row r="75" spans="1:7" ht="13.5" customHeight="1">
      <c r="A75" s="163" t="s">
        <v>151</v>
      </c>
      <c r="B75" s="164" t="s">
        <v>152</v>
      </c>
      <c r="C75" s="259">
        <f>SUM(C65:C74)</f>
        <v>0</v>
      </c>
      <c r="D75" s="186">
        <f>SUM(D65:D74)</f>
        <v>0</v>
      </c>
      <c r="E75" s="300">
        <f>SUM(E65:E74)</f>
        <v>0</v>
      </c>
      <c r="F75" s="280"/>
      <c r="G75" s="292">
        <f t="shared" si="1"/>
      </c>
    </row>
    <row r="76" spans="1:8" ht="13.5" customHeight="1">
      <c r="A76" s="158">
        <v>6570</v>
      </c>
      <c r="B76" s="159" t="s">
        <v>153</v>
      </c>
      <c r="C76" s="257"/>
      <c r="D76" s="233"/>
      <c r="E76" s="278"/>
      <c r="F76" s="291"/>
      <c r="G76" s="194">
        <f t="shared" si="1"/>
      </c>
      <c r="H76" s="207"/>
    </row>
    <row r="77" spans="1:7" ht="13.5" customHeight="1">
      <c r="A77" s="158" t="s">
        <v>154</v>
      </c>
      <c r="B77" s="159" t="s">
        <v>155</v>
      </c>
      <c r="C77" s="257"/>
      <c r="D77" s="233"/>
      <c r="E77" s="278"/>
      <c r="F77" s="291"/>
      <c r="G77" s="194">
        <f t="shared" si="1"/>
      </c>
    </row>
    <row r="78" spans="1:7" ht="13.5" customHeight="1">
      <c r="A78" s="158" t="s">
        <v>156</v>
      </c>
      <c r="B78" s="159" t="s">
        <v>157</v>
      </c>
      <c r="C78" s="257"/>
      <c r="D78" s="233"/>
      <c r="E78" s="278"/>
      <c r="F78" s="291"/>
      <c r="G78" s="194">
        <f t="shared" si="1"/>
      </c>
    </row>
    <row r="79" spans="1:7" ht="13.5" customHeight="1">
      <c r="A79" s="158" t="s">
        <v>158</v>
      </c>
      <c r="B79" s="159" t="s">
        <v>159</v>
      </c>
      <c r="C79" s="257"/>
      <c r="D79" s="233"/>
      <c r="E79" s="278"/>
      <c r="F79" s="291"/>
      <c r="G79" s="194">
        <f t="shared" si="1"/>
      </c>
    </row>
    <row r="80" spans="1:7" ht="13.5" customHeight="1">
      <c r="A80" s="158">
        <v>6571</v>
      </c>
      <c r="B80" s="159" t="s">
        <v>160</v>
      </c>
      <c r="C80" s="257"/>
      <c r="D80" s="233"/>
      <c r="E80" s="278"/>
      <c r="F80" s="291"/>
      <c r="G80" s="194">
        <f t="shared" si="1"/>
      </c>
    </row>
    <row r="81" spans="1:7" ht="13.5" customHeight="1">
      <c r="A81" s="158" t="s">
        <v>161</v>
      </c>
      <c r="B81" s="159" t="s">
        <v>162</v>
      </c>
      <c r="C81" s="257"/>
      <c r="D81" s="233"/>
      <c r="E81" s="278"/>
      <c r="F81" s="291"/>
      <c r="G81" s="194">
        <f t="shared" si="1"/>
      </c>
    </row>
    <row r="82" spans="1:7" ht="13.5" customHeight="1">
      <c r="A82" s="158" t="s">
        <v>163</v>
      </c>
      <c r="B82" s="159" t="s">
        <v>164</v>
      </c>
      <c r="C82" s="257"/>
      <c r="D82" s="233"/>
      <c r="E82" s="278"/>
      <c r="F82" s="291"/>
      <c r="G82" s="194">
        <f t="shared" si="1"/>
      </c>
    </row>
    <row r="83" spans="1:7" ht="13.5" customHeight="1">
      <c r="A83" s="158" t="s">
        <v>165</v>
      </c>
      <c r="B83" s="159" t="s">
        <v>166</v>
      </c>
      <c r="C83" s="257"/>
      <c r="D83" s="233"/>
      <c r="E83" s="278"/>
      <c r="F83" s="291"/>
      <c r="G83" s="194">
        <f t="shared" si="1"/>
      </c>
    </row>
    <row r="84" spans="1:7" ht="13.5" customHeight="1">
      <c r="A84" s="158">
        <v>6572</v>
      </c>
      <c r="B84" s="159" t="s">
        <v>167</v>
      </c>
      <c r="C84" s="257"/>
      <c r="D84" s="233"/>
      <c r="E84" s="278"/>
      <c r="F84" s="291"/>
      <c r="G84" s="194">
        <f t="shared" si="1"/>
      </c>
    </row>
    <row r="85" spans="1:7" ht="13.5" customHeight="1">
      <c r="A85" s="158" t="s">
        <v>168</v>
      </c>
      <c r="B85" s="159" t="s">
        <v>169</v>
      </c>
      <c r="C85" s="257"/>
      <c r="D85" s="233"/>
      <c r="E85" s="278"/>
      <c r="F85" s="291"/>
      <c r="G85" s="194">
        <f t="shared" si="1"/>
      </c>
    </row>
    <row r="86" spans="1:7" ht="13.5" customHeight="1">
      <c r="A86" s="158" t="s">
        <v>170</v>
      </c>
      <c r="B86" s="159" t="s">
        <v>171</v>
      </c>
      <c r="C86" s="257"/>
      <c r="D86" s="233"/>
      <c r="E86" s="278"/>
      <c r="F86" s="291"/>
      <c r="G86" s="194">
        <f t="shared" si="1"/>
      </c>
    </row>
    <row r="87" spans="1:7" ht="13.5" customHeight="1">
      <c r="A87" s="158" t="s">
        <v>172</v>
      </c>
      <c r="B87" s="159" t="s">
        <v>173</v>
      </c>
      <c r="C87" s="257"/>
      <c r="D87" s="233"/>
      <c r="E87" s="278"/>
      <c r="F87" s="291"/>
      <c r="G87" s="194">
        <f t="shared" si="1"/>
      </c>
    </row>
    <row r="88" spans="1:7" ht="13.5" customHeight="1">
      <c r="A88" s="158">
        <v>6577</v>
      </c>
      <c r="B88" s="159" t="s">
        <v>174</v>
      </c>
      <c r="C88" s="257"/>
      <c r="D88" s="233"/>
      <c r="E88" s="278"/>
      <c r="F88" s="291"/>
      <c r="G88" s="194">
        <f t="shared" si="1"/>
      </c>
    </row>
    <row r="89" spans="1:7" ht="13.5" customHeight="1">
      <c r="A89" s="158">
        <v>6579</v>
      </c>
      <c r="B89" s="159" t="s">
        <v>175</v>
      </c>
      <c r="C89" s="257"/>
      <c r="D89" s="233"/>
      <c r="E89" s="278"/>
      <c r="F89" s="291"/>
      <c r="G89" s="194">
        <f t="shared" si="1"/>
      </c>
    </row>
    <row r="90" spans="1:7" ht="13.5" customHeight="1">
      <c r="A90" s="158" t="s">
        <v>176</v>
      </c>
      <c r="B90" s="159" t="s">
        <v>177</v>
      </c>
      <c r="C90" s="257"/>
      <c r="D90" s="233"/>
      <c r="E90" s="278"/>
      <c r="F90" s="291"/>
      <c r="G90" s="194">
        <f t="shared" si="1"/>
      </c>
    </row>
    <row r="91" spans="1:7" ht="13.5" customHeight="1">
      <c r="A91" s="158" t="s">
        <v>178</v>
      </c>
      <c r="B91" s="159" t="s">
        <v>179</v>
      </c>
      <c r="C91" s="257"/>
      <c r="D91" s="233"/>
      <c r="E91" s="278"/>
      <c r="F91" s="291"/>
      <c r="G91" s="194">
        <f t="shared" si="1"/>
      </c>
    </row>
    <row r="92" spans="1:7" ht="13.5" customHeight="1">
      <c r="A92" s="158" t="s">
        <v>180</v>
      </c>
      <c r="B92" s="159" t="s">
        <v>181</v>
      </c>
      <c r="C92" s="257"/>
      <c r="D92" s="233"/>
      <c r="E92" s="278"/>
      <c r="F92" s="291"/>
      <c r="G92" s="194">
        <f t="shared" si="1"/>
      </c>
    </row>
    <row r="93" spans="1:7" ht="13.5" customHeight="1">
      <c r="A93" s="158" t="s">
        <v>182</v>
      </c>
      <c r="B93" s="159" t="s">
        <v>183</v>
      </c>
      <c r="C93" s="257"/>
      <c r="D93" s="233"/>
      <c r="E93" s="278"/>
      <c r="F93" s="291"/>
      <c r="G93" s="194">
        <f t="shared" si="1"/>
      </c>
    </row>
    <row r="94" spans="1:7" ht="13.5" customHeight="1">
      <c r="A94" s="163" t="s">
        <v>184</v>
      </c>
      <c r="B94" s="164" t="s">
        <v>185</v>
      </c>
      <c r="C94" s="208">
        <f>SUM(C76:C93)</f>
        <v>0</v>
      </c>
      <c r="D94" s="186">
        <f>SUM(D76:D93)</f>
        <v>0</v>
      </c>
      <c r="E94" s="300">
        <f>SUM(E76:E93)</f>
        <v>0</v>
      </c>
      <c r="F94" s="280"/>
      <c r="G94" s="292">
        <f t="shared" si="1"/>
      </c>
    </row>
    <row r="95" spans="1:7" ht="13.5" customHeight="1">
      <c r="A95" s="158">
        <v>6595</v>
      </c>
      <c r="B95" s="159" t="s">
        <v>186</v>
      </c>
      <c r="C95" s="257"/>
      <c r="D95" s="233"/>
      <c r="E95" s="278"/>
      <c r="F95" s="291"/>
      <c r="G95" s="194">
        <f t="shared" si="1"/>
      </c>
    </row>
    <row r="96" spans="1:7" ht="13.5" customHeight="1">
      <c r="A96" s="158">
        <v>6596</v>
      </c>
      <c r="B96" s="159" t="s">
        <v>187</v>
      </c>
      <c r="C96" s="257"/>
      <c r="D96" s="233"/>
      <c r="E96" s="278"/>
      <c r="F96" s="291"/>
      <c r="G96" s="194">
        <f t="shared" si="1"/>
      </c>
    </row>
    <row r="97" spans="1:7" ht="13.5" customHeight="1">
      <c r="A97" s="163" t="s">
        <v>188</v>
      </c>
      <c r="B97" s="164" t="s">
        <v>189</v>
      </c>
      <c r="C97" s="208">
        <f>SUM(C95:C96)</f>
        <v>0</v>
      </c>
      <c r="D97" s="208">
        <f>SUM(D95:D96)</f>
        <v>0</v>
      </c>
      <c r="E97" s="298">
        <f>SUM(E95:E96)</f>
        <v>0</v>
      </c>
      <c r="F97" s="281"/>
      <c r="G97" s="292">
        <f t="shared" si="1"/>
      </c>
    </row>
    <row r="98" spans="1:7" ht="13.5" customHeight="1">
      <c r="A98" s="267" t="s">
        <v>280</v>
      </c>
      <c r="B98" s="268"/>
      <c r="C98" s="257"/>
      <c r="D98" s="231"/>
      <c r="E98" s="278"/>
      <c r="F98" s="291"/>
      <c r="G98" s="194">
        <f t="shared" si="1"/>
      </c>
    </row>
    <row r="99" spans="1:7" ht="13.5" customHeight="1">
      <c r="A99" s="267" t="s">
        <v>280</v>
      </c>
      <c r="B99" s="268"/>
      <c r="C99" s="257"/>
      <c r="D99" s="231"/>
      <c r="E99" s="278"/>
      <c r="F99" s="291"/>
      <c r="G99" s="194">
        <f t="shared" si="1"/>
      </c>
    </row>
    <row r="100" spans="1:7" ht="13.5" customHeight="1">
      <c r="A100" s="267" t="s">
        <v>280</v>
      </c>
      <c r="B100" s="268"/>
      <c r="C100" s="257"/>
      <c r="D100" s="231"/>
      <c r="E100" s="278"/>
      <c r="F100" s="291"/>
      <c r="G100" s="194">
        <f t="shared" si="1"/>
      </c>
    </row>
    <row r="101" spans="1:7" ht="13.5" customHeight="1">
      <c r="A101" s="269"/>
      <c r="B101" s="270"/>
      <c r="C101" s="208">
        <f>SUM(C98:C100)</f>
        <v>0</v>
      </c>
      <c r="D101" s="206">
        <f>SUM(D98:D100)</f>
        <v>0</v>
      </c>
      <c r="E101" s="299">
        <f>SUM(E98:E100)</f>
        <v>0</v>
      </c>
      <c r="F101" s="281"/>
      <c r="G101" s="292">
        <f t="shared" si="1"/>
      </c>
    </row>
    <row r="102" spans="1:7" ht="13.5" customHeight="1">
      <c r="A102" s="158">
        <v>6631</v>
      </c>
      <c r="B102" s="159" t="s">
        <v>190</v>
      </c>
      <c r="C102" s="257"/>
      <c r="D102" s="231"/>
      <c r="E102" s="278"/>
      <c r="F102" s="291"/>
      <c r="G102" s="194">
        <f t="shared" si="1"/>
      </c>
    </row>
    <row r="103" spans="1:7" ht="13.5" customHeight="1">
      <c r="A103" s="158">
        <v>6632</v>
      </c>
      <c r="B103" s="159" t="s">
        <v>191</v>
      </c>
      <c r="C103" s="257"/>
      <c r="D103" s="231"/>
      <c r="E103" s="278"/>
      <c r="F103" s="291"/>
      <c r="G103" s="194">
        <f t="shared" si="1"/>
      </c>
    </row>
    <row r="104" spans="1:7" ht="13.5" customHeight="1">
      <c r="A104" s="158">
        <v>6639</v>
      </c>
      <c r="B104" s="159" t="s">
        <v>192</v>
      </c>
      <c r="C104" s="257"/>
      <c r="D104" s="231"/>
      <c r="E104" s="278"/>
      <c r="F104" s="291"/>
      <c r="G104" s="194">
        <f t="shared" si="1"/>
      </c>
    </row>
    <row r="105" spans="1:7" ht="13.5" customHeight="1">
      <c r="A105" s="163" t="s">
        <v>193</v>
      </c>
      <c r="B105" s="164" t="s">
        <v>194</v>
      </c>
      <c r="C105" s="208">
        <f>SUM(C102:C104)</f>
        <v>0</v>
      </c>
      <c r="D105" s="186">
        <f>SUM(D102:D104)</f>
        <v>0</v>
      </c>
      <c r="E105" s="300">
        <f>SUM(E102:E104)</f>
        <v>0</v>
      </c>
      <c r="F105" s="280"/>
      <c r="G105" s="292">
        <f t="shared" si="1"/>
      </c>
    </row>
    <row r="106" spans="1:7" ht="13.5" customHeight="1">
      <c r="A106" s="158">
        <v>6659</v>
      </c>
      <c r="B106" s="159" t="s">
        <v>195</v>
      </c>
      <c r="C106" s="257"/>
      <c r="D106" s="231"/>
      <c r="E106" s="278"/>
      <c r="F106" s="291"/>
      <c r="G106" s="194">
        <f t="shared" si="1"/>
      </c>
    </row>
    <row r="107" spans="1:7" ht="13.5" customHeight="1">
      <c r="A107" s="163" t="s">
        <v>196</v>
      </c>
      <c r="B107" s="164" t="s">
        <v>197</v>
      </c>
      <c r="C107" s="208">
        <f>SUM(C106)</f>
        <v>0</v>
      </c>
      <c r="D107" s="186">
        <f>SUM(C107)</f>
        <v>0</v>
      </c>
      <c r="E107" s="300">
        <f>SUM(D107)</f>
        <v>0</v>
      </c>
      <c r="F107" s="280"/>
      <c r="G107" s="292">
        <f t="shared" si="1"/>
      </c>
    </row>
    <row r="108" spans="1:7" ht="13.5" customHeight="1">
      <c r="A108" s="158">
        <v>6670</v>
      </c>
      <c r="B108" s="203" t="s">
        <v>198</v>
      </c>
      <c r="C108" s="257"/>
      <c r="D108" s="231"/>
      <c r="E108" s="278"/>
      <c r="F108" s="291"/>
      <c r="G108" s="194">
        <f t="shared" si="1"/>
      </c>
    </row>
    <row r="109" spans="1:7" ht="13.5" customHeight="1">
      <c r="A109" s="158">
        <v>6679</v>
      </c>
      <c r="B109" s="203" t="s">
        <v>199</v>
      </c>
      <c r="C109" s="257"/>
      <c r="D109" s="231"/>
      <c r="E109" s="278"/>
      <c r="F109" s="291"/>
      <c r="G109" s="194">
        <f t="shared" si="1"/>
      </c>
    </row>
    <row r="110" spans="1:7" ht="13.5" customHeight="1">
      <c r="A110" s="163" t="s">
        <v>200</v>
      </c>
      <c r="B110" s="164" t="s">
        <v>201</v>
      </c>
      <c r="C110" s="260">
        <f>SUM(C108:C109)</f>
        <v>0</v>
      </c>
      <c r="D110" s="186">
        <f>SUM(D108:D109)</f>
        <v>0</v>
      </c>
      <c r="E110" s="300">
        <f>SUM(E108:E109)</f>
        <v>0</v>
      </c>
      <c r="F110" s="281"/>
      <c r="G110" s="292">
        <f t="shared" si="1"/>
      </c>
    </row>
    <row r="111" spans="1:7" ht="13.5" customHeight="1">
      <c r="A111" s="158">
        <v>6710</v>
      </c>
      <c r="B111" s="159" t="s">
        <v>202</v>
      </c>
      <c r="C111" s="257"/>
      <c r="D111" s="231"/>
      <c r="E111" s="278"/>
      <c r="F111" s="291"/>
      <c r="G111" s="194">
        <f t="shared" si="1"/>
      </c>
    </row>
    <row r="112" spans="1:7" ht="13.5" customHeight="1">
      <c r="A112" s="158">
        <v>6711</v>
      </c>
      <c r="B112" s="159" t="s">
        <v>203</v>
      </c>
      <c r="C112" s="257"/>
      <c r="D112" s="231"/>
      <c r="E112" s="278"/>
      <c r="F112" s="291"/>
      <c r="G112" s="194">
        <f t="shared" si="1"/>
      </c>
    </row>
    <row r="113" spans="1:7" ht="13.5" customHeight="1">
      <c r="A113" s="158">
        <v>6712</v>
      </c>
      <c r="B113" s="159" t="s">
        <v>204</v>
      </c>
      <c r="C113" s="257"/>
      <c r="D113" s="231"/>
      <c r="E113" s="278"/>
      <c r="F113" s="291"/>
      <c r="G113" s="194">
        <f t="shared" si="1"/>
      </c>
    </row>
    <row r="114" spans="1:7" ht="13.5" customHeight="1">
      <c r="A114" s="163" t="s">
        <v>205</v>
      </c>
      <c r="B114" s="164" t="s">
        <v>206</v>
      </c>
      <c r="C114" s="208">
        <f>SUM(C111:C113)</f>
        <v>0</v>
      </c>
      <c r="D114" s="186">
        <f>SUM(D111:D113)</f>
        <v>0</v>
      </c>
      <c r="E114" s="300">
        <f>SUM(E111:E113)</f>
        <v>0</v>
      </c>
      <c r="F114" s="280"/>
      <c r="G114" s="292">
        <f t="shared" si="1"/>
      </c>
    </row>
    <row r="115" spans="1:7" ht="13.5" customHeight="1">
      <c r="A115" s="158">
        <v>6750</v>
      </c>
      <c r="B115" s="159" t="s">
        <v>207</v>
      </c>
      <c r="C115" s="257"/>
      <c r="D115" s="231"/>
      <c r="E115" s="278"/>
      <c r="F115" s="291"/>
      <c r="G115" s="194">
        <f t="shared" si="1"/>
      </c>
    </row>
    <row r="116" spans="1:7" ht="13.5" customHeight="1">
      <c r="A116" s="158">
        <v>6751</v>
      </c>
      <c r="B116" s="159" t="s">
        <v>208</v>
      </c>
      <c r="C116" s="257"/>
      <c r="D116" s="231"/>
      <c r="E116" s="278"/>
      <c r="F116" s="291"/>
      <c r="G116" s="194">
        <f t="shared" si="1"/>
      </c>
    </row>
    <row r="117" spans="1:7" ht="13.5" customHeight="1">
      <c r="A117" s="158">
        <v>6759</v>
      </c>
      <c r="B117" s="159" t="s">
        <v>209</v>
      </c>
      <c r="C117" s="257"/>
      <c r="D117" s="231"/>
      <c r="E117" s="278"/>
      <c r="F117" s="291"/>
      <c r="G117" s="194">
        <f t="shared" si="1"/>
      </c>
    </row>
    <row r="118" spans="1:7" ht="13.5" customHeight="1">
      <c r="A118" s="165" t="s">
        <v>210</v>
      </c>
      <c r="B118" s="166" t="s">
        <v>211</v>
      </c>
      <c r="C118" s="261">
        <f>SUM(C115:C117)</f>
        <v>0</v>
      </c>
      <c r="D118" s="189">
        <f>SUM(D115:D117)</f>
        <v>0</v>
      </c>
      <c r="E118" s="301">
        <f>SUM(E115:E117)</f>
        <v>0</v>
      </c>
      <c r="F118" s="287"/>
      <c r="G118" s="292">
        <f t="shared" si="1"/>
      </c>
    </row>
    <row r="119" spans="1:7" ht="13.5" customHeight="1">
      <c r="A119" s="237"/>
      <c r="B119" s="167" t="s">
        <v>26</v>
      </c>
      <c r="C119" s="170">
        <f>SUM(C75,C101,C94,C97,C107,C105)</f>
        <v>0</v>
      </c>
      <c r="D119" s="170">
        <f>SUM(D75,D101,D94,D97,D107,D105)</f>
        <v>0</v>
      </c>
      <c r="E119" s="302">
        <f>SUM(E75,E101,E94,E97,E107,E105)</f>
        <v>0</v>
      </c>
      <c r="F119" s="271"/>
      <c r="G119" s="308">
        <f t="shared" si="1"/>
      </c>
    </row>
    <row r="120" spans="1:7" ht="13.5" customHeight="1">
      <c r="A120" s="237"/>
      <c r="B120" s="167" t="s">
        <v>216</v>
      </c>
      <c r="C120" s="170">
        <f>SUM(C110,C114,C118)</f>
        <v>0</v>
      </c>
      <c r="D120" s="170">
        <f>SUM(D110,D114,D118)</f>
        <v>0</v>
      </c>
      <c r="E120" s="302">
        <f>SUM(E110,E114,E118)</f>
        <v>0</v>
      </c>
      <c r="F120" s="271"/>
      <c r="G120" s="308">
        <f t="shared" si="1"/>
      </c>
    </row>
    <row r="121" spans="1:7" ht="13.5" customHeight="1" thickBot="1">
      <c r="A121" s="245"/>
      <c r="B121" s="246"/>
      <c r="C121" s="246"/>
      <c r="D121" s="247"/>
      <c r="E121" s="248"/>
      <c r="F121" s="248"/>
      <c r="G121" s="196">
        <f t="shared" si="1"/>
      </c>
    </row>
    <row r="122" spans="1:7" ht="13.5" customHeight="1" thickBot="1">
      <c r="A122" s="313" t="s">
        <v>212</v>
      </c>
      <c r="B122" s="312" t="s">
        <v>284</v>
      </c>
      <c r="C122" s="262">
        <f>SUM(C119:C120)</f>
        <v>0</v>
      </c>
      <c r="D122" s="262">
        <f>SUM(D119:D120)</f>
        <v>0</v>
      </c>
      <c r="E122" s="264">
        <f>SUM(E119:E120)</f>
        <v>0</v>
      </c>
      <c r="F122" s="238"/>
      <c r="G122" s="252">
        <f t="shared" si="1"/>
      </c>
    </row>
    <row r="123" spans="1:7" ht="13.5" customHeight="1" thickBot="1">
      <c r="A123" s="240"/>
      <c r="B123" s="168"/>
      <c r="C123" s="152"/>
      <c r="D123" s="152"/>
      <c r="E123" s="239"/>
      <c r="F123" s="169"/>
      <c r="G123" s="243"/>
    </row>
    <row r="124" spans="1:7" ht="13.5" customHeight="1">
      <c r="A124" s="481"/>
      <c r="B124" s="479" t="s">
        <v>49</v>
      </c>
      <c r="C124" s="263">
        <f>C62-C122</f>
        <v>0</v>
      </c>
      <c r="D124" s="200">
        <f>D62-D122</f>
        <v>0</v>
      </c>
      <c r="E124" s="265">
        <f>E62-E122</f>
        <v>0</v>
      </c>
      <c r="F124" s="483"/>
      <c r="G124" s="483"/>
    </row>
    <row r="125" spans="1:7" ht="13.5" customHeight="1" thickBot="1">
      <c r="A125" s="482"/>
      <c r="B125" s="480"/>
      <c r="C125" s="199" t="str">
        <f>IF(C62=C122,"OK","rozdil")</f>
        <v>OK</v>
      </c>
      <c r="D125" s="201" t="str">
        <f>IF(D62=D122,"OK","rozdil")</f>
        <v>OK</v>
      </c>
      <c r="E125" s="210" t="str">
        <f>IF(E62=E122,"OK","rozdil")</f>
        <v>OK</v>
      </c>
      <c r="F125" s="484"/>
      <c r="G125" s="484"/>
    </row>
    <row r="126" spans="1:7" ht="13.5" customHeight="1">
      <c r="A126" s="476"/>
      <c r="B126" s="477"/>
      <c r="C126" s="477"/>
      <c r="D126" s="477"/>
      <c r="E126" s="477"/>
      <c r="F126" s="477"/>
      <c r="G126" s="478"/>
    </row>
    <row r="127" spans="1:7" ht="15" customHeight="1">
      <c r="A127" s="213" t="s">
        <v>283</v>
      </c>
      <c r="B127" s="214"/>
      <c r="C127" s="215" t="s">
        <v>68</v>
      </c>
      <c r="D127" s="502">
        <f>'Identifikační údaje'!$E$65</f>
        <v>0</v>
      </c>
      <c r="E127" s="503"/>
      <c r="F127" s="503"/>
      <c r="G127" s="504"/>
    </row>
    <row r="128" spans="1:7" ht="15" customHeight="1">
      <c r="A128" s="211" t="s">
        <v>66</v>
      </c>
      <c r="B128" s="218">
        <f>'Identifikační údaje'!$B$66</f>
        <v>0</v>
      </c>
      <c r="C128" s="216" t="s">
        <v>69</v>
      </c>
      <c r="D128" s="498">
        <f>'Identifikační údaje'!$E$66</f>
        <v>0</v>
      </c>
      <c r="E128" s="499"/>
      <c r="F128" s="491" t="s">
        <v>50</v>
      </c>
      <c r="G128" s="492"/>
    </row>
    <row r="129" spans="1:7" ht="15" customHeight="1" thickBot="1">
      <c r="A129" s="212" t="s">
        <v>67</v>
      </c>
      <c r="B129" s="219" t="str">
        <f>'Identifikační údaje'!$B$67</f>
        <v> </v>
      </c>
      <c r="C129" s="217" t="s">
        <v>70</v>
      </c>
      <c r="D129" s="500">
        <f>'Identifikační údaje'!$E$67</f>
        <v>0</v>
      </c>
      <c r="E129" s="501"/>
      <c r="F129" s="493"/>
      <c r="G129" s="494"/>
    </row>
    <row r="130" spans="1:7" ht="12.75" customHeight="1">
      <c r="A130" s="59"/>
      <c r="B130" s="60"/>
      <c r="C130" s="61"/>
      <c r="D130" s="61"/>
      <c r="E130" s="61"/>
      <c r="F130" s="61"/>
      <c r="G130" s="62"/>
    </row>
    <row r="131" spans="1:7" ht="12.75" customHeight="1">
      <c r="A131" s="59"/>
      <c r="B131" s="60"/>
      <c r="C131" s="61"/>
      <c r="D131" s="61"/>
      <c r="E131" s="61"/>
      <c r="F131" s="61"/>
      <c r="G131" s="62"/>
    </row>
    <row r="132" spans="1:7" ht="12.75" customHeight="1">
      <c r="A132" s="59"/>
      <c r="B132" s="60"/>
      <c r="C132" s="61"/>
      <c r="D132" s="61"/>
      <c r="E132" s="61"/>
      <c r="F132" s="61"/>
      <c r="G132" s="62"/>
    </row>
    <row r="133" ht="12.7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</sheetData>
  <sheetProtection password="CC61" sheet="1" objects="1" scenarios="1" selectLockedCells="1"/>
  <mergeCells count="25">
    <mergeCell ref="B1:C1"/>
    <mergeCell ref="E5:G5"/>
    <mergeCell ref="C8:C9"/>
    <mergeCell ref="D8:D9"/>
    <mergeCell ref="E1:F1"/>
    <mergeCell ref="E7:G7"/>
    <mergeCell ref="E8:F8"/>
    <mergeCell ref="E3:G3"/>
    <mergeCell ref="B5:C5"/>
    <mergeCell ref="B3:C3"/>
    <mergeCell ref="F128:G129"/>
    <mergeCell ref="B7:B9"/>
    <mergeCell ref="C7:D7"/>
    <mergeCell ref="G8:G9"/>
    <mergeCell ref="D128:E128"/>
    <mergeCell ref="D129:E129"/>
    <mergeCell ref="D127:G127"/>
    <mergeCell ref="A7:A9"/>
    <mergeCell ref="A126:G126"/>
    <mergeCell ref="B124:B125"/>
    <mergeCell ref="A124:A125"/>
    <mergeCell ref="F124:F125"/>
    <mergeCell ref="G124:G125"/>
    <mergeCell ref="A12:G12"/>
    <mergeCell ref="A64:G64"/>
  </mergeCells>
  <dataValidations count="14">
    <dataValidation allowBlank="1" showInputMessage="1" showErrorMessage="1" promptTitle="Toleranční pole" prompt="Žádná toleranční pole pro systém financování nebyla stanovena &#10;NEVYPLŇUJTE!!!" sqref="F60:F63 E121 E123:E124 F19 F29 F39 F44 F49 F53 F56 F118:F124 F75 F94 F97 F101 F105 F107 F110 F114 E63"/>
    <dataValidation allowBlank="1" showErrorMessage="1" sqref="C125 G123 G63"/>
    <dataValidation type="whole" operator="greaterThan" allowBlank="1" showInputMessage="1" showErrorMessage="1" promptTitle="Plánovaná hodnota" prompt="Uvádí se celková částka plánovaná na financování za celou dobu trvání akce v Kč. Hodnota je kontrolována na číslo vyšší než 0 bez desetinných míst" sqref="D119:E120 C49:E49 C44:E44 C110 D122:E122 C107 C101 C97:E97 C94 C56 C75 C53 C118:C123 C114 C60:C63">
      <formula1>0</formula1>
    </dataValidation>
    <dataValidation allowBlank="1" showInputMessage="1" showErrorMessage="1" promptTitle="Skutečná hodnota" prompt="Uveďte výši prostředků, které byly vydány na financování akce za celou dobu trvání akce v Kč na 2 desetinná místa" sqref="E60 D45:D48 D40:D43 D20:D28 E62 D123 E107 E101 E94 E118 D82:D85 E75 D121 D30:D38 E110 D98 D50:D52 D72:D80 D88:D95 D101:D104 D106:D108 D110:D112 D114:D118 E114 D13:D18 E56 D54:D63 D65:D70"/>
    <dataValidation allowBlank="1" showInputMessage="1" showErrorMessage="1" prompt="Přebírá se z listu R199_1" sqref="D128:E129 B3:C3 B5:C5 B128:B129 D127:G127 E5:G5"/>
    <dataValidation type="list" allowBlank="1" showInputMessage="1" showErrorMessage="1" sqref="G130:G132">
      <formula1>'Vyúčtování investic'!#REF!</formula1>
    </dataValidation>
    <dataValidation allowBlank="1" showInputMessage="1" showErrorMessage="1" promptTitle="Skutečnost aktuálního roku" prompt="Jedná-li se o víceletou akci, doplněte zde skutečné čerpání v aktuálním roce (v posledním roce čerpání)  v Kč na 2 desetinná místa" sqref="E106:F106 E13:F18 E20:F28 E30:F38 E40:F43 E45:F48 E50:F52 E54:F55 E57:F59 E65:F74 E76:F93 E95:F96 E98:F100 E102:F104 E108:F109 E111:F113 E115:F117"/>
    <dataValidation type="decimal" operator="greaterThan" allowBlank="1" showInputMessage="1" showErrorMessage="1" promptTitle="Plánovaná hodnota" prompt="Uvádí se celková částka plánovaná na financování za celou dobu trvání akce v Kč. Hodnota je kontrolována na číslo vyšší než 0." sqref="C13:C18 C20:C28 C30:C38 C40:C43 C45:C48 C50:C52 C54:C55 C57:C59 C65:C74 C76:C93 C95:C96 C98:C100 C102:C104 C106 C108:C109 C111:C113 C115:C117">
      <formula1>0</formula1>
    </dataValidation>
    <dataValidation allowBlank="1" showInputMessage="1" showErrorMessage="1" promptTitle="Číslo řádku:" prompt="Zde je nutné doplnit kód řádku dle zvoleného názvu ukazatele bilance zdrojů." sqref="A98:A100"/>
    <dataValidation allowBlank="1" showInputMessage="1" showErrorMessage="1" promptTitle="Název ukazatele bilance zdrojů:" prompt="Zde je možné doplnit název ukazatele bilance zdrojů dle vlastního uvážení." sqref="B98:B100"/>
    <dataValidation allowBlank="1" showInputMessage="1" showErrorMessage="1" promptTitle="Číslo řádku:" prompt="Zde je nutné doplnit kód řádku dle zvoleného názvu ukazatele bilance potřeb." sqref="A54:A55"/>
    <dataValidation allowBlank="1" showInputMessage="1" showErrorMessage="1" promptTitle="Název ukazatele bilance potřeb:" prompt="Zde je možné doplnit název ukazatele bilance potřeb dle vlastního uvážení." sqref="B54:B55"/>
    <dataValidation allowBlank="1" showInputMessage="1" showErrorMessage="1" prompt="Uveďte název součtového řádku dle výše uvedených názvů ukazatelů." sqref="B101 B56"/>
    <dataValidation allowBlank="1" showInputMessage="1" showErrorMessage="1" prompt="Uveďte číselný kód součtového řádku dle uvedených názvů ukazatelů." sqref="A101 A56"/>
  </dataValidations>
  <hyperlinks>
    <hyperlink ref="D127" r:id="rId1" display="m.ruzicka@narodni-divadlo.cz"/>
    <hyperlink ref="D127:G127" r:id="rId2" display="mailto: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3"/>
  <headerFooter scaleWithDoc="0" alignWithMargins="0">
    <oddHeader>&amp;R&amp;"Times New Roman,Obyčejné"Příloha č. 12  Zásad pro poskytování dotací z programu 134D220</oddHeader>
    <oddFooter>&amp;C&amp;"Times New Roman CE,Obyčejné"&amp;12&amp;P/&amp;N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D0FAFE"/>
  </sheetPr>
  <dimension ref="A1:J132"/>
  <sheetViews>
    <sheetView showGridLines="0" showZeros="0" zoomScaleSheetLayoutView="115" zoomScalePageLayoutView="55" workbookViewId="0" topLeftCell="A1">
      <pane ySplit="11" topLeftCell="A12" activePane="bottomLeft" state="frozen"/>
      <selection pane="topLeft" activeCell="A1" sqref="A1"/>
      <selection pane="bottomLeft" activeCell="C17" sqref="C17"/>
    </sheetView>
  </sheetViews>
  <sheetFormatPr defaultColWidth="10.75390625" defaultRowHeight="12.75"/>
  <cols>
    <col min="1" max="1" width="16.25390625" style="100" customWidth="1"/>
    <col min="2" max="2" width="57.75390625" style="100" customWidth="1"/>
    <col min="3" max="3" width="14.25390625" style="100" customWidth="1"/>
    <col min="4" max="4" width="14.625" style="100" customWidth="1"/>
    <col min="5" max="5" width="12.875" style="100" customWidth="1"/>
    <col min="6" max="6" width="1.625" style="100" customWidth="1"/>
    <col min="7" max="7" width="13.125" style="100" customWidth="1"/>
    <col min="8" max="15" width="11.75390625" style="100" customWidth="1"/>
    <col min="16" max="16" width="13.00390625" style="100" customWidth="1"/>
    <col min="17" max="28" width="11.75390625" style="100" customWidth="1"/>
    <col min="29" max="16384" width="10.75390625" style="100" customWidth="1"/>
  </cols>
  <sheetData>
    <row r="1" spans="1:9" ht="24.75" customHeight="1">
      <c r="A1" s="76" t="s">
        <v>288</v>
      </c>
      <c r="B1" s="505" t="s">
        <v>269</v>
      </c>
      <c r="C1" s="506"/>
      <c r="D1" s="67" t="s">
        <v>43</v>
      </c>
      <c r="E1" s="512">
        <v>199</v>
      </c>
      <c r="F1" s="513"/>
      <c r="G1" s="88" t="s">
        <v>289</v>
      </c>
      <c r="H1" s="65"/>
      <c r="I1" s="99"/>
    </row>
    <row r="2" spans="1:9" ht="8.25" customHeight="1">
      <c r="A2" s="79"/>
      <c r="B2" s="80"/>
      <c r="C2" s="80"/>
      <c r="D2" s="81"/>
      <c r="E2" s="82"/>
      <c r="F2" s="82"/>
      <c r="G2" s="83"/>
      <c r="H2" s="65"/>
      <c r="I2" s="99"/>
    </row>
    <row r="3" spans="1:9" ht="24.75" customHeight="1">
      <c r="A3" s="85" t="s">
        <v>59</v>
      </c>
      <c r="B3" s="541">
        <f>'Identifikační údaje'!$C$3</f>
        <v>0</v>
      </c>
      <c r="C3" s="542"/>
      <c r="D3" s="86" t="s">
        <v>213</v>
      </c>
      <c r="E3" s="519">
        <f>'Identifikační údaje'!G3</f>
        <v>0</v>
      </c>
      <c r="F3" s="520"/>
      <c r="G3" s="521"/>
      <c r="H3" s="84"/>
      <c r="I3" s="84"/>
    </row>
    <row r="4" spans="1:9" ht="4.5" customHeight="1">
      <c r="A4" s="250"/>
      <c r="B4" s="99"/>
      <c r="C4" s="99"/>
      <c r="D4" s="99"/>
      <c r="E4" s="99"/>
      <c r="F4" s="99"/>
      <c r="G4" s="99"/>
      <c r="H4" s="101"/>
      <c r="I4" s="99"/>
    </row>
    <row r="5" spans="1:10" ht="25.5" customHeight="1">
      <c r="A5" s="77" t="s">
        <v>71</v>
      </c>
      <c r="B5" s="522">
        <f>'Identifikační údaje'!$C$5</f>
        <v>0</v>
      </c>
      <c r="C5" s="522"/>
      <c r="D5" s="77" t="s">
        <v>32</v>
      </c>
      <c r="E5" s="507">
        <f>'Identifikační údaje'!$G$5</f>
        <v>0</v>
      </c>
      <c r="F5" s="508"/>
      <c r="G5" s="509"/>
      <c r="H5" s="73"/>
      <c r="I5" s="102"/>
      <c r="J5" s="103"/>
    </row>
    <row r="6" spans="1:10" ht="19.5" customHeight="1">
      <c r="A6" s="249" t="s">
        <v>271</v>
      </c>
      <c r="B6" s="9"/>
      <c r="C6" s="10"/>
      <c r="D6" s="11"/>
      <c r="E6" s="12"/>
      <c r="F6" s="12"/>
      <c r="G6" s="2"/>
      <c r="I6" s="102"/>
      <c r="J6" s="103"/>
    </row>
    <row r="7" spans="1:10" ht="13.5" customHeight="1">
      <c r="A7" s="353" t="s">
        <v>218</v>
      </c>
      <c r="B7" s="353" t="s">
        <v>25</v>
      </c>
      <c r="C7" s="496" t="s">
        <v>217</v>
      </c>
      <c r="D7" s="497"/>
      <c r="E7" s="514" t="s">
        <v>30</v>
      </c>
      <c r="F7" s="515"/>
      <c r="G7" s="516"/>
      <c r="I7" s="104"/>
      <c r="J7" s="103"/>
    </row>
    <row r="8" spans="1:10" ht="13.5" customHeight="1">
      <c r="A8" s="475"/>
      <c r="B8" s="475"/>
      <c r="C8" s="510" t="s">
        <v>281</v>
      </c>
      <c r="D8" s="353" t="s">
        <v>267</v>
      </c>
      <c r="E8" s="527" t="s">
        <v>268</v>
      </c>
      <c r="F8" s="528"/>
      <c r="G8" s="353" t="s">
        <v>37</v>
      </c>
      <c r="I8" s="104"/>
      <c r="J8" s="103"/>
    </row>
    <row r="9" spans="1:10" ht="39" customHeight="1">
      <c r="A9" s="354"/>
      <c r="B9" s="354"/>
      <c r="C9" s="511"/>
      <c r="D9" s="354"/>
      <c r="E9" s="529"/>
      <c r="F9" s="530"/>
      <c r="G9" s="354"/>
      <c r="I9" s="104"/>
      <c r="J9" s="103"/>
    </row>
    <row r="10" spans="1:8" ht="15.75" customHeight="1">
      <c r="A10" s="63" t="s">
        <v>60</v>
      </c>
      <c r="B10" s="63" t="s">
        <v>61</v>
      </c>
      <c r="C10" s="63" t="s">
        <v>62</v>
      </c>
      <c r="D10" s="63" t="s">
        <v>63</v>
      </c>
      <c r="E10" s="277" t="s">
        <v>64</v>
      </c>
      <c r="F10" s="276"/>
      <c r="G10" s="6" t="s">
        <v>65</v>
      </c>
      <c r="H10" s="8"/>
    </row>
    <row r="11" spans="1:7" ht="4.5" customHeight="1" thickBot="1">
      <c r="A11" s="311"/>
      <c r="B11" s="204"/>
      <c r="C11" s="154"/>
      <c r="D11" s="154"/>
      <c r="E11" s="154"/>
      <c r="F11" s="155"/>
      <c r="G11" s="205"/>
    </row>
    <row r="12" spans="1:7" ht="14.25" customHeight="1">
      <c r="A12" s="538" t="s">
        <v>282</v>
      </c>
      <c r="B12" s="539"/>
      <c r="C12" s="539"/>
      <c r="D12" s="539"/>
      <c r="E12" s="539"/>
      <c r="F12" s="539"/>
      <c r="G12" s="540"/>
    </row>
    <row r="13" spans="1:7" ht="13.5" customHeight="1">
      <c r="A13" s="314">
        <v>5010</v>
      </c>
      <c r="B13" s="315" t="s">
        <v>79</v>
      </c>
      <c r="C13" s="316"/>
      <c r="D13" s="317"/>
      <c r="E13" s="318"/>
      <c r="F13" s="319"/>
      <c r="G13" s="320">
        <f>IF(C13&gt;D13,"nedočerpáno ",IF(D13=0,"",IF(C13&gt;=D13,"OK","překročeno")))</f>
      </c>
    </row>
    <row r="14" spans="1:7" ht="13.5" customHeight="1">
      <c r="A14" s="158">
        <v>5011</v>
      </c>
      <c r="B14" s="159" t="s">
        <v>80</v>
      </c>
      <c r="C14" s="256"/>
      <c r="D14" s="231"/>
      <c r="E14" s="278"/>
      <c r="F14" s="289"/>
      <c r="G14" s="192">
        <f aca="true" t="shared" si="0" ref="G14:G61">IF(C14&gt;D14,"nedočerpáno ",IF(D14=0,"",IF(C14&gt;=D14,"OK","překročeno")))</f>
      </c>
    </row>
    <row r="15" spans="1:7" ht="13.5" customHeight="1">
      <c r="A15" s="158">
        <v>5012</v>
      </c>
      <c r="B15" s="159" t="s">
        <v>81</v>
      </c>
      <c r="C15" s="256"/>
      <c r="D15" s="231"/>
      <c r="E15" s="278"/>
      <c r="F15" s="291"/>
      <c r="G15" s="194">
        <f t="shared" si="0"/>
      </c>
    </row>
    <row r="16" spans="1:7" ht="13.5" customHeight="1">
      <c r="A16" s="158">
        <v>5014</v>
      </c>
      <c r="B16" s="159" t="s">
        <v>83</v>
      </c>
      <c r="C16" s="256"/>
      <c r="D16" s="231"/>
      <c r="E16" s="278"/>
      <c r="F16" s="291">
        <v>0</v>
      </c>
      <c r="G16" s="194">
        <f t="shared" si="0"/>
      </c>
    </row>
    <row r="17" spans="1:7" ht="13.5" customHeight="1">
      <c r="A17" s="158">
        <v>5019</v>
      </c>
      <c r="B17" s="159" t="s">
        <v>84</v>
      </c>
      <c r="C17" s="256"/>
      <c r="D17" s="231"/>
      <c r="E17" s="278"/>
      <c r="F17" s="291">
        <v>0</v>
      </c>
      <c r="G17" s="194">
        <f t="shared" si="0"/>
      </c>
    </row>
    <row r="18" spans="1:7" ht="13.5" customHeight="1">
      <c r="A18" s="163" t="s">
        <v>228</v>
      </c>
      <c r="B18" s="164" t="s">
        <v>86</v>
      </c>
      <c r="C18" s="208">
        <f>SUM(C13:C17)</f>
        <v>0</v>
      </c>
      <c r="D18" s="208">
        <f>SUM(D13:D17)</f>
        <v>0</v>
      </c>
      <c r="E18" s="279">
        <f>SUM(E13:E17)</f>
        <v>0</v>
      </c>
      <c r="F18" s="280">
        <v>0</v>
      </c>
      <c r="G18" s="195">
        <f t="shared" si="0"/>
      </c>
    </row>
    <row r="19" spans="1:7" ht="13.5" customHeight="1">
      <c r="A19" s="158">
        <v>5050</v>
      </c>
      <c r="B19" s="159" t="s">
        <v>272</v>
      </c>
      <c r="C19" s="256"/>
      <c r="D19" s="231"/>
      <c r="E19" s="278"/>
      <c r="F19" s="291">
        <v>0</v>
      </c>
      <c r="G19" s="194">
        <f t="shared" si="0"/>
      </c>
    </row>
    <row r="20" spans="1:7" ht="13.5" customHeight="1">
      <c r="A20" s="163" t="s">
        <v>273</v>
      </c>
      <c r="B20" s="164" t="s">
        <v>274</v>
      </c>
      <c r="C20" s="208">
        <f>SUM(C19)</f>
        <v>0</v>
      </c>
      <c r="D20" s="208">
        <f>SUM(D19)</f>
        <v>0</v>
      </c>
      <c r="E20" s="279">
        <f>SUM(E19)</f>
        <v>0</v>
      </c>
      <c r="F20" s="280">
        <v>0</v>
      </c>
      <c r="G20" s="195">
        <f>IF(C20&gt;D20,"nedočerpáno ",IF(D20=0,"",IF(C20&gt;=D20,"OK","překročeno")))</f>
      </c>
    </row>
    <row r="21" spans="1:7" ht="13.5" customHeight="1">
      <c r="A21" s="158">
        <v>5076</v>
      </c>
      <c r="B21" s="159" t="s">
        <v>279</v>
      </c>
      <c r="C21" s="256"/>
      <c r="D21" s="231"/>
      <c r="E21" s="278"/>
      <c r="F21" s="291">
        <v>0</v>
      </c>
      <c r="G21" s="194">
        <f>IF(C21&gt;D21,"nedočerpáno ",IF(D21=0,"",IF(C21&gt;=D21,"OK","překročeno")))</f>
      </c>
    </row>
    <row r="22" spans="1:7" ht="13.5" customHeight="1">
      <c r="A22" s="158">
        <v>5078</v>
      </c>
      <c r="B22" s="159" t="s">
        <v>277</v>
      </c>
      <c r="C22" s="256"/>
      <c r="D22" s="231"/>
      <c r="E22" s="278"/>
      <c r="F22" s="291">
        <v>0</v>
      </c>
      <c r="G22" s="194">
        <f>IF(C22&gt;D22,"nedočerpáno ",IF(D22=0,"",IF(C22&gt;=D22,"OK","překročeno")))</f>
      </c>
    </row>
    <row r="23" spans="1:7" ht="13.5" customHeight="1">
      <c r="A23" s="163" t="s">
        <v>276</v>
      </c>
      <c r="B23" s="164" t="s">
        <v>278</v>
      </c>
      <c r="C23" s="208">
        <f>SUM(C21:C22)</f>
        <v>0</v>
      </c>
      <c r="D23" s="208">
        <f>SUM(D21:D22)</f>
        <v>0</v>
      </c>
      <c r="E23" s="279">
        <f>SUM(E21:E22)</f>
        <v>0</v>
      </c>
      <c r="F23" s="281">
        <v>0</v>
      </c>
      <c r="G23" s="195">
        <f>IF(C23&gt;D23,"nedočerpáno ",IF(D23=0,"",IF(C23&gt;=D23,"OK","překročeno")))</f>
      </c>
    </row>
    <row r="24" spans="1:7" ht="13.5" customHeight="1">
      <c r="A24" s="158">
        <v>5090</v>
      </c>
      <c r="B24" s="159" t="s">
        <v>87</v>
      </c>
      <c r="C24" s="256"/>
      <c r="D24" s="231"/>
      <c r="E24" s="278"/>
      <c r="F24" s="291">
        <v>0</v>
      </c>
      <c r="G24" s="194">
        <f t="shared" si="0"/>
      </c>
    </row>
    <row r="25" spans="1:7" ht="13.5" customHeight="1">
      <c r="A25" s="158">
        <v>5091</v>
      </c>
      <c r="B25" s="159" t="s">
        <v>88</v>
      </c>
      <c r="C25" s="256"/>
      <c r="D25" s="231"/>
      <c r="E25" s="278"/>
      <c r="F25" s="291">
        <v>0</v>
      </c>
      <c r="G25" s="194">
        <f t="shared" si="0"/>
      </c>
    </row>
    <row r="26" spans="1:7" ht="13.5" customHeight="1">
      <c r="A26" s="158">
        <v>5093</v>
      </c>
      <c r="B26" s="159" t="s">
        <v>90</v>
      </c>
      <c r="C26" s="256"/>
      <c r="D26" s="231"/>
      <c r="E26" s="278"/>
      <c r="F26" s="291">
        <v>0</v>
      </c>
      <c r="G26" s="194">
        <f t="shared" si="0"/>
      </c>
    </row>
    <row r="27" spans="1:7" ht="13.5" customHeight="1">
      <c r="A27" s="158">
        <v>5095</v>
      </c>
      <c r="B27" s="159" t="s">
        <v>92</v>
      </c>
      <c r="C27" s="256"/>
      <c r="D27" s="231"/>
      <c r="E27" s="278"/>
      <c r="F27" s="291">
        <v>0</v>
      </c>
      <c r="G27" s="194">
        <f t="shared" si="0"/>
      </c>
    </row>
    <row r="28" spans="1:7" ht="13.5" customHeight="1">
      <c r="A28" s="158">
        <v>5099</v>
      </c>
      <c r="B28" s="159" t="s">
        <v>95</v>
      </c>
      <c r="C28" s="256"/>
      <c r="D28" s="231"/>
      <c r="E28" s="278"/>
      <c r="F28" s="291">
        <v>0</v>
      </c>
      <c r="G28" s="194">
        <f t="shared" si="0"/>
      </c>
    </row>
    <row r="29" spans="1:7" ht="13.5" customHeight="1">
      <c r="A29" s="163" t="s">
        <v>229</v>
      </c>
      <c r="B29" s="164" t="s">
        <v>97</v>
      </c>
      <c r="C29" s="208">
        <f>SUM(C24:C28)</f>
        <v>0</v>
      </c>
      <c r="D29" s="208">
        <f>SUM(D24:D28)</f>
        <v>0</v>
      </c>
      <c r="E29" s="279">
        <f>SUM(E24:E28)</f>
        <v>0</v>
      </c>
      <c r="F29" s="280">
        <v>0</v>
      </c>
      <c r="G29" s="195">
        <f t="shared" si="0"/>
      </c>
    </row>
    <row r="30" spans="1:7" ht="13.5" customHeight="1">
      <c r="A30" s="158">
        <v>5110</v>
      </c>
      <c r="B30" s="159" t="s">
        <v>98</v>
      </c>
      <c r="C30" s="256"/>
      <c r="D30" s="231"/>
      <c r="E30" s="278"/>
      <c r="F30" s="291">
        <v>0</v>
      </c>
      <c r="G30" s="194">
        <f t="shared" si="0"/>
      </c>
    </row>
    <row r="31" spans="1:7" ht="13.5" customHeight="1">
      <c r="A31" s="158">
        <v>5111</v>
      </c>
      <c r="B31" s="159" t="s">
        <v>99</v>
      </c>
      <c r="C31" s="256"/>
      <c r="D31" s="231"/>
      <c r="E31" s="278"/>
      <c r="F31" s="291">
        <v>0</v>
      </c>
      <c r="G31" s="194">
        <f t="shared" si="0"/>
      </c>
    </row>
    <row r="32" spans="1:7" ht="13.5" customHeight="1">
      <c r="A32" s="158">
        <v>5112</v>
      </c>
      <c r="B32" s="159" t="s">
        <v>100</v>
      </c>
      <c r="C32" s="256"/>
      <c r="D32" s="231"/>
      <c r="E32" s="278"/>
      <c r="F32" s="291">
        <v>0</v>
      </c>
      <c r="G32" s="194">
        <f t="shared" si="0"/>
      </c>
    </row>
    <row r="33" spans="1:7" ht="13.5" customHeight="1">
      <c r="A33" s="158">
        <v>5113</v>
      </c>
      <c r="B33" s="159" t="s">
        <v>101</v>
      </c>
      <c r="C33" s="256"/>
      <c r="D33" s="231"/>
      <c r="E33" s="278"/>
      <c r="F33" s="291">
        <v>0</v>
      </c>
      <c r="G33" s="194">
        <f t="shared" si="0"/>
      </c>
    </row>
    <row r="34" spans="1:9" ht="13.5" customHeight="1">
      <c r="A34" s="158">
        <v>5114</v>
      </c>
      <c r="B34" s="159" t="s">
        <v>102</v>
      </c>
      <c r="C34" s="256"/>
      <c r="D34" s="231"/>
      <c r="E34" s="278"/>
      <c r="F34" s="291">
        <v>0</v>
      </c>
      <c r="G34" s="194">
        <f t="shared" si="0"/>
      </c>
      <c r="I34" s="253"/>
    </row>
    <row r="35" spans="1:7" ht="13.5" customHeight="1">
      <c r="A35" s="158">
        <v>5115</v>
      </c>
      <c r="B35" s="159" t="s">
        <v>103</v>
      </c>
      <c r="C35" s="256"/>
      <c r="D35" s="231"/>
      <c r="E35" s="278"/>
      <c r="F35" s="291">
        <v>0</v>
      </c>
      <c r="G35" s="194">
        <f t="shared" si="0"/>
      </c>
    </row>
    <row r="36" spans="1:7" ht="13.5" customHeight="1">
      <c r="A36" s="158">
        <v>5116</v>
      </c>
      <c r="B36" s="159" t="s">
        <v>104</v>
      </c>
      <c r="C36" s="256"/>
      <c r="D36" s="231"/>
      <c r="E36" s="278"/>
      <c r="F36" s="291">
        <v>0</v>
      </c>
      <c r="G36" s="194">
        <f t="shared" si="0"/>
      </c>
    </row>
    <row r="37" spans="1:7" ht="13.5" customHeight="1">
      <c r="A37" s="158">
        <v>5117</v>
      </c>
      <c r="B37" s="159" t="s">
        <v>105</v>
      </c>
      <c r="C37" s="256"/>
      <c r="D37" s="231"/>
      <c r="E37" s="278"/>
      <c r="F37" s="291">
        <v>0</v>
      </c>
      <c r="G37" s="194">
        <f t="shared" si="0"/>
      </c>
    </row>
    <row r="38" spans="1:7" ht="13.5" customHeight="1">
      <c r="A38" s="158">
        <v>5119</v>
      </c>
      <c r="B38" s="159" t="s">
        <v>106</v>
      </c>
      <c r="C38" s="256"/>
      <c r="D38" s="231"/>
      <c r="E38" s="278"/>
      <c r="F38" s="291">
        <v>0</v>
      </c>
      <c r="G38" s="194">
        <f t="shared" si="0"/>
      </c>
    </row>
    <row r="39" spans="1:7" ht="13.5" customHeight="1">
      <c r="A39" s="163" t="s">
        <v>230</v>
      </c>
      <c r="B39" s="164" t="s">
        <v>108</v>
      </c>
      <c r="C39" s="208">
        <f>SUM(C30:C38)</f>
        <v>0</v>
      </c>
      <c r="D39" s="208">
        <f>SUM(D30:D38)</f>
        <v>0</v>
      </c>
      <c r="E39" s="279">
        <f>SUM(E30:E38)</f>
        <v>0</v>
      </c>
      <c r="F39" s="280">
        <v>0</v>
      </c>
      <c r="G39" s="195">
        <f t="shared" si="0"/>
      </c>
    </row>
    <row r="40" spans="1:7" ht="13.5" customHeight="1">
      <c r="A40" s="158">
        <v>5130</v>
      </c>
      <c r="B40" s="159" t="s">
        <v>109</v>
      </c>
      <c r="C40" s="256"/>
      <c r="D40" s="231"/>
      <c r="E40" s="278"/>
      <c r="F40" s="291">
        <v>0</v>
      </c>
      <c r="G40" s="194">
        <f t="shared" si="0"/>
      </c>
    </row>
    <row r="41" spans="1:7" ht="13.5" customHeight="1">
      <c r="A41" s="158">
        <v>5131</v>
      </c>
      <c r="B41" s="159" t="s">
        <v>110</v>
      </c>
      <c r="C41" s="256"/>
      <c r="D41" s="231"/>
      <c r="E41" s="278"/>
      <c r="F41" s="291">
        <v>0</v>
      </c>
      <c r="G41" s="194">
        <f t="shared" si="0"/>
      </c>
    </row>
    <row r="42" spans="1:7" ht="13.5" customHeight="1">
      <c r="A42" s="158">
        <v>5132</v>
      </c>
      <c r="B42" s="159" t="s">
        <v>111</v>
      </c>
      <c r="C42" s="256"/>
      <c r="D42" s="231"/>
      <c r="E42" s="278"/>
      <c r="F42" s="291">
        <v>0</v>
      </c>
      <c r="G42" s="194">
        <f t="shared" si="0"/>
      </c>
    </row>
    <row r="43" spans="1:7" ht="13.5" customHeight="1">
      <c r="A43" s="158">
        <v>5139</v>
      </c>
      <c r="B43" s="159" t="s">
        <v>112</v>
      </c>
      <c r="C43" s="256"/>
      <c r="D43" s="231"/>
      <c r="E43" s="278"/>
      <c r="F43" s="291">
        <v>0</v>
      </c>
      <c r="G43" s="194">
        <f t="shared" si="0"/>
      </c>
    </row>
    <row r="44" spans="1:7" ht="13.5" customHeight="1">
      <c r="A44" s="163" t="s">
        <v>231</v>
      </c>
      <c r="B44" s="164" t="s">
        <v>114</v>
      </c>
      <c r="C44" s="208">
        <f>SUM(C40:C43)</f>
        <v>0</v>
      </c>
      <c r="D44" s="208">
        <f>SUM(D40:D43)</f>
        <v>0</v>
      </c>
      <c r="E44" s="279">
        <f>SUM(E40:E43)</f>
        <v>0</v>
      </c>
      <c r="F44" s="280">
        <v>0</v>
      </c>
      <c r="G44" s="195">
        <f t="shared" si="0"/>
      </c>
    </row>
    <row r="45" spans="1:7" ht="13.5" customHeight="1">
      <c r="A45" s="158">
        <v>5156</v>
      </c>
      <c r="B45" s="159" t="s">
        <v>117</v>
      </c>
      <c r="C45" s="256"/>
      <c r="D45" s="231"/>
      <c r="E45" s="278"/>
      <c r="F45" s="291">
        <v>0</v>
      </c>
      <c r="G45" s="194">
        <f t="shared" si="0"/>
      </c>
    </row>
    <row r="46" spans="1:7" ht="13.5" customHeight="1">
      <c r="A46" s="158">
        <v>5159</v>
      </c>
      <c r="B46" s="159" t="s">
        <v>118</v>
      </c>
      <c r="C46" s="256"/>
      <c r="D46" s="231"/>
      <c r="E46" s="278"/>
      <c r="F46" s="291">
        <v>0</v>
      </c>
      <c r="G46" s="194">
        <f t="shared" si="0"/>
      </c>
    </row>
    <row r="47" spans="1:7" ht="13.5" customHeight="1">
      <c r="A47" s="163" t="s">
        <v>232</v>
      </c>
      <c r="B47" s="164" t="s">
        <v>120</v>
      </c>
      <c r="C47" s="208">
        <f>SUM(C45:C46)</f>
        <v>0</v>
      </c>
      <c r="D47" s="208">
        <f>SUM(D45:D46)</f>
        <v>0</v>
      </c>
      <c r="E47" s="279">
        <f>SUM(E45:E46)</f>
        <v>0</v>
      </c>
      <c r="F47" s="280">
        <v>0</v>
      </c>
      <c r="G47" s="195">
        <f t="shared" si="0"/>
      </c>
    </row>
    <row r="48" spans="1:7" ht="13.5" customHeight="1">
      <c r="A48" s="158">
        <v>5170</v>
      </c>
      <c r="B48" s="159" t="s">
        <v>121</v>
      </c>
      <c r="C48" s="256"/>
      <c r="D48" s="231"/>
      <c r="E48" s="278"/>
      <c r="F48" s="291">
        <v>0</v>
      </c>
      <c r="G48" s="194">
        <f t="shared" si="0"/>
      </c>
    </row>
    <row r="49" spans="1:7" ht="13.5" customHeight="1">
      <c r="A49" s="158">
        <v>5171</v>
      </c>
      <c r="B49" s="159" t="s">
        <v>122</v>
      </c>
      <c r="C49" s="256"/>
      <c r="D49" s="231"/>
      <c r="E49" s="278"/>
      <c r="F49" s="291">
        <v>0</v>
      </c>
      <c r="G49" s="194">
        <f t="shared" si="0"/>
      </c>
    </row>
    <row r="50" spans="1:7" ht="13.5" customHeight="1">
      <c r="A50" s="158">
        <v>5172</v>
      </c>
      <c r="B50" s="159" t="s">
        <v>123</v>
      </c>
      <c r="C50" s="256"/>
      <c r="D50" s="231"/>
      <c r="E50" s="278"/>
      <c r="F50" s="291">
        <v>0</v>
      </c>
      <c r="G50" s="194">
        <f t="shared" si="0"/>
      </c>
    </row>
    <row r="51" spans="1:7" ht="13.5" customHeight="1">
      <c r="A51" s="158">
        <v>5179</v>
      </c>
      <c r="B51" s="159" t="s">
        <v>124</v>
      </c>
      <c r="C51" s="256"/>
      <c r="D51" s="231"/>
      <c r="E51" s="278"/>
      <c r="F51" s="291">
        <v>0</v>
      </c>
      <c r="G51" s="194">
        <f t="shared" si="0"/>
      </c>
    </row>
    <row r="52" spans="1:7" ht="13.5" customHeight="1">
      <c r="A52" s="163" t="s">
        <v>236</v>
      </c>
      <c r="B52" s="164" t="s">
        <v>126</v>
      </c>
      <c r="C52" s="208">
        <f>SUM(C48:C51)</f>
        <v>0</v>
      </c>
      <c r="D52" s="186">
        <f>SUM(D48:D51)</f>
        <v>0</v>
      </c>
      <c r="E52" s="282">
        <f>SUM(E48:E51)</f>
        <v>0</v>
      </c>
      <c r="F52" s="280">
        <v>0</v>
      </c>
      <c r="G52" s="195">
        <f t="shared" si="0"/>
      </c>
    </row>
    <row r="53" spans="1:7" ht="13.5" customHeight="1">
      <c r="A53" s="267"/>
      <c r="B53" s="268"/>
      <c r="C53" s="256"/>
      <c r="D53" s="231"/>
      <c r="E53" s="278"/>
      <c r="F53" s="291">
        <v>0</v>
      </c>
      <c r="G53" s="194">
        <f>IF(C53&gt;D53,"nedočerpáno ",IF(D53=0,"",IF(C53&gt;=D53,"OK","překročeno")))</f>
      </c>
    </row>
    <row r="54" spans="1:7" ht="13.5" customHeight="1">
      <c r="A54" s="267"/>
      <c r="B54" s="268"/>
      <c r="C54" s="256"/>
      <c r="D54" s="231"/>
      <c r="E54" s="278"/>
      <c r="F54" s="291"/>
      <c r="G54" s="194">
        <f>IF(C54&gt;D54,"nedočerpáno ",IF(D54=0,"",IF(C54&gt;=D54,"OK","překročeno")))</f>
      </c>
    </row>
    <row r="55" spans="1:7" ht="13.5" customHeight="1">
      <c r="A55" s="267"/>
      <c r="B55" s="268"/>
      <c r="C55" s="256"/>
      <c r="D55" s="231"/>
      <c r="E55" s="278"/>
      <c r="F55" s="291">
        <v>0</v>
      </c>
      <c r="G55" s="194">
        <f>IF(C55&gt;D55,"nedočerpáno ",IF(D55=0,"",IF(C55&gt;=D55,"OK","překročeno")))</f>
      </c>
    </row>
    <row r="56" spans="1:7" ht="13.5" customHeight="1">
      <c r="A56" s="269"/>
      <c r="B56" s="270"/>
      <c r="C56" s="186">
        <f>SUM(C53:C55)</f>
        <v>0</v>
      </c>
      <c r="D56" s="186">
        <f>SUM(D53:D55)</f>
        <v>0</v>
      </c>
      <c r="E56" s="282">
        <f>SUM(E53:E55)</f>
        <v>0</v>
      </c>
      <c r="F56" s="280">
        <v>0</v>
      </c>
      <c r="G56" s="195">
        <f>IF(C56&gt;D56,"nedočerpáno ",IF(D56=0,"",IF(C56&gt;=D56,"OK","překročeno")))</f>
      </c>
    </row>
    <row r="57" spans="1:7" ht="13.5" customHeight="1">
      <c r="A57" s="158">
        <v>5271</v>
      </c>
      <c r="B57" s="159" t="s">
        <v>128</v>
      </c>
      <c r="C57" s="256"/>
      <c r="D57" s="231"/>
      <c r="E57" s="278"/>
      <c r="F57" s="291">
        <v>0</v>
      </c>
      <c r="G57" s="194">
        <f t="shared" si="0"/>
      </c>
    </row>
    <row r="58" spans="1:7" ht="13.5" customHeight="1">
      <c r="A58" s="158">
        <v>5279</v>
      </c>
      <c r="B58" s="159" t="s">
        <v>233</v>
      </c>
      <c r="C58" s="256"/>
      <c r="D58" s="231"/>
      <c r="E58" s="278"/>
      <c r="F58" s="291">
        <v>0</v>
      </c>
      <c r="G58" s="194">
        <f t="shared" si="0"/>
      </c>
    </row>
    <row r="59" spans="1:7" ht="13.5" customHeight="1">
      <c r="A59" s="163" t="s">
        <v>234</v>
      </c>
      <c r="B59" s="164" t="s">
        <v>131</v>
      </c>
      <c r="C59" s="208">
        <f>SUM(C57:C58)</f>
        <v>0</v>
      </c>
      <c r="D59" s="186">
        <f>SUM(D57:D58)</f>
        <v>0</v>
      </c>
      <c r="E59" s="282">
        <f>SUM(E57:E58)</f>
        <v>0</v>
      </c>
      <c r="F59" s="280">
        <v>0</v>
      </c>
      <c r="G59" s="195">
        <f t="shared" si="0"/>
      </c>
    </row>
    <row r="60" spans="1:7" ht="13.5" customHeight="1" thickBot="1">
      <c r="A60" s="160"/>
      <c r="B60" s="161"/>
      <c r="C60" s="234"/>
      <c r="D60" s="235"/>
      <c r="E60" s="285"/>
      <c r="F60" s="295">
        <v>0</v>
      </c>
      <c r="G60" s="196"/>
    </row>
    <row r="61" spans="1:7" ht="13.5" customHeight="1" thickBot="1">
      <c r="A61" s="172" t="s">
        <v>235</v>
      </c>
      <c r="B61" s="173" t="s">
        <v>133</v>
      </c>
      <c r="C61" s="321">
        <f>C59+C56+C52+C47+C44+C39+C29+C23+C20+C18</f>
        <v>0</v>
      </c>
      <c r="D61" s="266">
        <f>D59+D56+D52+D47+D44+D39+D29+D23+D20+D18</f>
        <v>0</v>
      </c>
      <c r="E61" s="286">
        <f>E59+E56+E52+E47+E44+E39+E29+E23+E20+E18</f>
        <v>0</v>
      </c>
      <c r="F61" s="284">
        <v>0</v>
      </c>
      <c r="G61" s="322">
        <f t="shared" si="0"/>
      </c>
    </row>
    <row r="62" spans="1:7" ht="13.5" customHeight="1" thickBot="1">
      <c r="A62" s="156"/>
      <c r="B62" s="153"/>
      <c r="C62" s="168"/>
      <c r="D62" s="188"/>
      <c r="E62" s="169"/>
      <c r="F62" s="239"/>
      <c r="G62" s="243"/>
    </row>
    <row r="63" spans="1:7" ht="13.5" customHeight="1">
      <c r="A63" s="488" t="s">
        <v>134</v>
      </c>
      <c r="B63" s="489"/>
      <c r="C63" s="489"/>
      <c r="D63" s="489"/>
      <c r="E63" s="489"/>
      <c r="F63" s="489"/>
      <c r="G63" s="490"/>
    </row>
    <row r="64" spans="1:7" ht="13.5" customHeight="1">
      <c r="A64" s="162">
        <v>5550</v>
      </c>
      <c r="B64" s="159" t="s">
        <v>135</v>
      </c>
      <c r="C64" s="256"/>
      <c r="D64" s="232"/>
      <c r="E64" s="278"/>
      <c r="F64" s="291">
        <v>0</v>
      </c>
      <c r="G64" s="202">
        <f>IF(C64&gt;D64,"nedočerpáno ",IF(D64=0,"",IF(C64&gt;=D64,"OK","překročeno")))</f>
      </c>
    </row>
    <row r="65" spans="1:7" ht="13.5" customHeight="1">
      <c r="A65" s="158" t="s">
        <v>237</v>
      </c>
      <c r="B65" s="159" t="s">
        <v>137</v>
      </c>
      <c r="C65" s="256"/>
      <c r="D65" s="233"/>
      <c r="E65" s="278"/>
      <c r="F65" s="291">
        <v>0</v>
      </c>
      <c r="G65" s="194">
        <f aca="true" t="shared" si="1" ref="G65:G122">IF(C65&gt;D65,"nedočerpáno ",IF(D65=0,"",IF(C65&gt;=D65,"OK","překročeno")))</f>
      </c>
    </row>
    <row r="66" spans="1:7" ht="13.5" customHeight="1">
      <c r="A66" s="158" t="s">
        <v>238</v>
      </c>
      <c r="B66" s="159" t="s">
        <v>139</v>
      </c>
      <c r="C66" s="256"/>
      <c r="D66" s="233"/>
      <c r="E66" s="278"/>
      <c r="F66" s="291">
        <v>0</v>
      </c>
      <c r="G66" s="194">
        <f t="shared" si="1"/>
      </c>
    </row>
    <row r="67" spans="1:7" ht="13.5" customHeight="1">
      <c r="A67" s="158" t="s">
        <v>239</v>
      </c>
      <c r="B67" s="159" t="s">
        <v>141</v>
      </c>
      <c r="C67" s="256"/>
      <c r="D67" s="233"/>
      <c r="E67" s="278"/>
      <c r="F67" s="291">
        <v>0</v>
      </c>
      <c r="G67" s="194">
        <f t="shared" si="1"/>
      </c>
    </row>
    <row r="68" spans="1:7" ht="13.5" customHeight="1">
      <c r="A68" s="158">
        <v>5551</v>
      </c>
      <c r="B68" s="159" t="s">
        <v>142</v>
      </c>
      <c r="C68" s="256"/>
      <c r="D68" s="233"/>
      <c r="E68" s="278"/>
      <c r="F68" s="291">
        <v>0</v>
      </c>
      <c r="G68" s="194">
        <f t="shared" si="1"/>
      </c>
    </row>
    <row r="69" spans="1:7" ht="13.5" customHeight="1">
      <c r="A69" s="158" t="s">
        <v>240</v>
      </c>
      <c r="B69" s="159" t="s">
        <v>144</v>
      </c>
      <c r="C69" s="256"/>
      <c r="D69" s="233"/>
      <c r="E69" s="278"/>
      <c r="F69" s="291">
        <v>0</v>
      </c>
      <c r="G69" s="194">
        <f t="shared" si="1"/>
      </c>
    </row>
    <row r="70" spans="1:7" ht="13.5" customHeight="1">
      <c r="A70" s="158" t="s">
        <v>241</v>
      </c>
      <c r="B70" s="159" t="s">
        <v>146</v>
      </c>
      <c r="C70" s="256"/>
      <c r="D70" s="233"/>
      <c r="E70" s="278"/>
      <c r="F70" s="291">
        <v>0</v>
      </c>
      <c r="G70" s="194">
        <f t="shared" si="1"/>
      </c>
    </row>
    <row r="71" spans="1:7" ht="13.5" customHeight="1">
      <c r="A71" s="158" t="s">
        <v>242</v>
      </c>
      <c r="B71" s="159" t="s">
        <v>148</v>
      </c>
      <c r="C71" s="256"/>
      <c r="D71" s="233"/>
      <c r="E71" s="278"/>
      <c r="F71" s="291">
        <v>0</v>
      </c>
      <c r="G71" s="194">
        <f t="shared" si="1"/>
      </c>
    </row>
    <row r="72" spans="1:7" ht="13.5" customHeight="1">
      <c r="A72" s="158">
        <v>5556</v>
      </c>
      <c r="B72" s="159" t="s">
        <v>149</v>
      </c>
      <c r="C72" s="256"/>
      <c r="D72" s="233"/>
      <c r="E72" s="278"/>
      <c r="F72" s="291">
        <v>0</v>
      </c>
      <c r="G72" s="194">
        <f t="shared" si="1"/>
      </c>
    </row>
    <row r="73" spans="1:7" ht="13.5" customHeight="1">
      <c r="A73" s="158">
        <v>5559</v>
      </c>
      <c r="B73" s="159" t="s">
        <v>150</v>
      </c>
      <c r="C73" s="256"/>
      <c r="D73" s="233"/>
      <c r="E73" s="278"/>
      <c r="F73" s="291">
        <v>0</v>
      </c>
      <c r="G73" s="194">
        <f t="shared" si="1"/>
      </c>
    </row>
    <row r="74" spans="1:7" ht="13.5" customHeight="1">
      <c r="A74" s="163" t="s">
        <v>243</v>
      </c>
      <c r="B74" s="164" t="s">
        <v>152</v>
      </c>
      <c r="C74" s="208">
        <f>SUM(C64:C73)</f>
        <v>0</v>
      </c>
      <c r="D74" s="186">
        <f>SUM(D64:D73)</f>
        <v>0</v>
      </c>
      <c r="E74" s="282">
        <f>SUM(E64:E73)</f>
        <v>0</v>
      </c>
      <c r="F74" s="280"/>
      <c r="G74" s="292">
        <f t="shared" si="1"/>
      </c>
    </row>
    <row r="75" spans="1:7" ht="13.5" customHeight="1">
      <c r="A75" s="158">
        <v>5570</v>
      </c>
      <c r="B75" s="159" t="s">
        <v>153</v>
      </c>
      <c r="C75" s="256"/>
      <c r="D75" s="233"/>
      <c r="E75" s="278"/>
      <c r="F75" s="291">
        <v>0</v>
      </c>
      <c r="G75" s="194">
        <f t="shared" si="1"/>
      </c>
    </row>
    <row r="76" spans="1:7" ht="13.5" customHeight="1">
      <c r="A76" s="158" t="s">
        <v>245</v>
      </c>
      <c r="B76" s="159" t="s">
        <v>155</v>
      </c>
      <c r="C76" s="256"/>
      <c r="D76" s="233"/>
      <c r="E76" s="278"/>
      <c r="F76" s="291">
        <v>0</v>
      </c>
      <c r="G76" s="194">
        <f t="shared" si="1"/>
      </c>
    </row>
    <row r="77" spans="1:7" ht="13.5" customHeight="1">
      <c r="A77" s="158" t="s">
        <v>246</v>
      </c>
      <c r="B77" s="159" t="s">
        <v>157</v>
      </c>
      <c r="C77" s="256"/>
      <c r="D77" s="233"/>
      <c r="E77" s="278"/>
      <c r="F77" s="291">
        <v>0</v>
      </c>
      <c r="G77" s="194">
        <f t="shared" si="1"/>
      </c>
    </row>
    <row r="78" spans="1:7" ht="13.5" customHeight="1">
      <c r="A78" s="158" t="s">
        <v>247</v>
      </c>
      <c r="B78" s="159" t="s">
        <v>159</v>
      </c>
      <c r="C78" s="256"/>
      <c r="D78" s="233"/>
      <c r="E78" s="278"/>
      <c r="F78" s="291">
        <v>0</v>
      </c>
      <c r="G78" s="194">
        <f t="shared" si="1"/>
      </c>
    </row>
    <row r="79" spans="1:7" ht="13.5" customHeight="1">
      <c r="A79" s="158">
        <v>5571</v>
      </c>
      <c r="B79" s="159" t="s">
        <v>160</v>
      </c>
      <c r="C79" s="256"/>
      <c r="D79" s="233"/>
      <c r="E79" s="278"/>
      <c r="F79" s="291">
        <v>0</v>
      </c>
      <c r="G79" s="194">
        <f t="shared" si="1"/>
      </c>
    </row>
    <row r="80" spans="1:7" ht="13.5" customHeight="1">
      <c r="A80" s="158" t="s">
        <v>248</v>
      </c>
      <c r="B80" s="159" t="s">
        <v>162</v>
      </c>
      <c r="C80" s="256"/>
      <c r="D80" s="233"/>
      <c r="E80" s="278"/>
      <c r="F80" s="291">
        <v>0</v>
      </c>
      <c r="G80" s="194">
        <f t="shared" si="1"/>
      </c>
    </row>
    <row r="81" spans="1:7" ht="13.5" customHeight="1">
      <c r="A81" s="158" t="s">
        <v>249</v>
      </c>
      <c r="B81" s="159" t="s">
        <v>164</v>
      </c>
      <c r="C81" s="256"/>
      <c r="D81" s="233"/>
      <c r="E81" s="278"/>
      <c r="F81" s="291">
        <v>0</v>
      </c>
      <c r="G81" s="194">
        <f t="shared" si="1"/>
      </c>
    </row>
    <row r="82" spans="1:7" ht="13.5" customHeight="1">
      <c r="A82" s="158" t="s">
        <v>250</v>
      </c>
      <c r="B82" s="159" t="s">
        <v>166</v>
      </c>
      <c r="C82" s="256"/>
      <c r="D82" s="233"/>
      <c r="E82" s="278"/>
      <c r="F82" s="291">
        <v>0</v>
      </c>
      <c r="G82" s="194">
        <f t="shared" si="1"/>
      </c>
    </row>
    <row r="83" spans="1:7" ht="13.5" customHeight="1">
      <c r="A83" s="158">
        <v>5572</v>
      </c>
      <c r="B83" s="159" t="s">
        <v>167</v>
      </c>
      <c r="C83" s="256"/>
      <c r="D83" s="233"/>
      <c r="E83" s="278"/>
      <c r="F83" s="291">
        <v>0</v>
      </c>
      <c r="G83" s="194">
        <f t="shared" si="1"/>
      </c>
    </row>
    <row r="84" spans="1:7" ht="13.5" customHeight="1">
      <c r="A84" s="158" t="s">
        <v>251</v>
      </c>
      <c r="B84" s="159" t="s">
        <v>169</v>
      </c>
      <c r="C84" s="256"/>
      <c r="D84" s="233"/>
      <c r="E84" s="278"/>
      <c r="F84" s="291">
        <v>0</v>
      </c>
      <c r="G84" s="194">
        <f t="shared" si="1"/>
      </c>
    </row>
    <row r="85" spans="1:7" ht="13.5" customHeight="1">
      <c r="A85" s="158" t="s">
        <v>252</v>
      </c>
      <c r="B85" s="159" t="s">
        <v>171</v>
      </c>
      <c r="C85" s="256"/>
      <c r="D85" s="233"/>
      <c r="E85" s="278"/>
      <c r="F85" s="291">
        <v>0</v>
      </c>
      <c r="G85" s="194">
        <f t="shared" si="1"/>
      </c>
    </row>
    <row r="86" spans="1:7" ht="13.5" customHeight="1">
      <c r="A86" s="158" t="s">
        <v>253</v>
      </c>
      <c r="B86" s="159" t="s">
        <v>173</v>
      </c>
      <c r="C86" s="256"/>
      <c r="D86" s="233"/>
      <c r="E86" s="278"/>
      <c r="F86" s="291">
        <v>0</v>
      </c>
      <c r="G86" s="194">
        <f t="shared" si="1"/>
      </c>
    </row>
    <row r="87" spans="1:7" ht="13.5" customHeight="1">
      <c r="A87" s="158">
        <v>5577</v>
      </c>
      <c r="B87" s="159" t="s">
        <v>174</v>
      </c>
      <c r="C87" s="256"/>
      <c r="D87" s="233"/>
      <c r="E87" s="278"/>
      <c r="F87" s="291">
        <v>0</v>
      </c>
      <c r="G87" s="194">
        <f t="shared" si="1"/>
      </c>
    </row>
    <row r="88" spans="1:7" ht="13.5" customHeight="1">
      <c r="A88" s="158">
        <v>5579</v>
      </c>
      <c r="B88" s="159" t="s">
        <v>175</v>
      </c>
      <c r="C88" s="256"/>
      <c r="D88" s="233"/>
      <c r="E88" s="278"/>
      <c r="F88" s="291">
        <v>0</v>
      </c>
      <c r="G88" s="194">
        <f t="shared" si="1"/>
      </c>
    </row>
    <row r="89" spans="1:7" ht="13.5" customHeight="1">
      <c r="A89" s="158" t="s">
        <v>254</v>
      </c>
      <c r="B89" s="159" t="s">
        <v>177</v>
      </c>
      <c r="C89" s="256"/>
      <c r="D89" s="233"/>
      <c r="E89" s="278"/>
      <c r="F89" s="291">
        <v>0</v>
      </c>
      <c r="G89" s="194">
        <f t="shared" si="1"/>
      </c>
    </row>
    <row r="90" spans="1:7" ht="13.5" customHeight="1">
      <c r="A90" s="158" t="s">
        <v>255</v>
      </c>
      <c r="B90" s="159" t="s">
        <v>179</v>
      </c>
      <c r="C90" s="256"/>
      <c r="D90" s="233"/>
      <c r="E90" s="278"/>
      <c r="F90" s="291">
        <v>0</v>
      </c>
      <c r="G90" s="194">
        <f t="shared" si="1"/>
      </c>
    </row>
    <row r="91" spans="1:7" ht="13.5" customHeight="1">
      <c r="A91" s="158" t="s">
        <v>256</v>
      </c>
      <c r="B91" s="159" t="s">
        <v>181</v>
      </c>
      <c r="C91" s="256"/>
      <c r="D91" s="233"/>
      <c r="E91" s="278"/>
      <c r="F91" s="291">
        <v>0</v>
      </c>
      <c r="G91" s="194">
        <f t="shared" si="1"/>
      </c>
    </row>
    <row r="92" spans="1:7" ht="13.5" customHeight="1">
      <c r="A92" s="158" t="s">
        <v>257</v>
      </c>
      <c r="B92" s="159" t="s">
        <v>183</v>
      </c>
      <c r="C92" s="256"/>
      <c r="D92" s="233"/>
      <c r="E92" s="278"/>
      <c r="F92" s="291">
        <v>0</v>
      </c>
      <c r="G92" s="194">
        <f t="shared" si="1"/>
      </c>
    </row>
    <row r="93" spans="1:7" ht="27" customHeight="1">
      <c r="A93" s="158">
        <v>5577</v>
      </c>
      <c r="B93" s="236" t="s">
        <v>244</v>
      </c>
      <c r="C93" s="256"/>
      <c r="D93" s="233"/>
      <c r="E93" s="278"/>
      <c r="F93" s="291">
        <v>0</v>
      </c>
      <c r="G93" s="194">
        <f t="shared" si="1"/>
      </c>
    </row>
    <row r="94" spans="1:7" ht="13.5" customHeight="1">
      <c r="A94" s="163" t="s">
        <v>258</v>
      </c>
      <c r="B94" s="164" t="s">
        <v>185</v>
      </c>
      <c r="C94" s="208">
        <f>SUM(C75:C93)</f>
        <v>0</v>
      </c>
      <c r="D94" s="186">
        <f>SUM(D75:D93)</f>
        <v>0</v>
      </c>
      <c r="E94" s="282">
        <f>SUM(E75:E93)</f>
        <v>0</v>
      </c>
      <c r="F94" s="280"/>
      <c r="G94" s="292">
        <f t="shared" si="1"/>
      </c>
    </row>
    <row r="95" spans="1:7" ht="13.5" customHeight="1">
      <c r="A95" s="158">
        <v>5595</v>
      </c>
      <c r="B95" s="159" t="s">
        <v>186</v>
      </c>
      <c r="C95" s="256"/>
      <c r="D95" s="233"/>
      <c r="E95" s="278"/>
      <c r="F95" s="291">
        <v>0</v>
      </c>
      <c r="G95" s="194">
        <f t="shared" si="1"/>
      </c>
    </row>
    <row r="96" spans="1:7" ht="13.5" customHeight="1">
      <c r="A96" s="158">
        <v>5596</v>
      </c>
      <c r="B96" s="159" t="s">
        <v>187</v>
      </c>
      <c r="C96" s="256"/>
      <c r="D96" s="233"/>
      <c r="E96" s="278"/>
      <c r="F96" s="291">
        <v>0</v>
      </c>
      <c r="G96" s="194">
        <f t="shared" si="1"/>
      </c>
    </row>
    <row r="97" spans="1:7" ht="13.5" customHeight="1">
      <c r="A97" s="163" t="s">
        <v>259</v>
      </c>
      <c r="B97" s="164" t="s">
        <v>189</v>
      </c>
      <c r="C97" s="208">
        <f>SUM(C95:C96)</f>
        <v>0</v>
      </c>
      <c r="D97" s="186">
        <f>SUM(D95:D96)</f>
        <v>0</v>
      </c>
      <c r="E97" s="282">
        <f>SUM(E95:E96)</f>
        <v>0</v>
      </c>
      <c r="F97" s="281"/>
      <c r="G97" s="292">
        <f t="shared" si="1"/>
      </c>
    </row>
    <row r="98" spans="1:7" ht="13.5" customHeight="1">
      <c r="A98" s="267"/>
      <c r="B98" s="268"/>
      <c r="C98" s="256"/>
      <c r="D98" s="231"/>
      <c r="E98" s="278"/>
      <c r="F98" s="291">
        <v>0</v>
      </c>
      <c r="G98" s="194">
        <f t="shared" si="1"/>
      </c>
    </row>
    <row r="99" spans="1:7" ht="13.5" customHeight="1">
      <c r="A99" s="267"/>
      <c r="B99" s="268"/>
      <c r="C99" s="256"/>
      <c r="D99" s="231"/>
      <c r="E99" s="278"/>
      <c r="F99" s="291">
        <v>0</v>
      </c>
      <c r="G99" s="194">
        <f t="shared" si="1"/>
      </c>
    </row>
    <row r="100" spans="1:7" ht="13.5" customHeight="1">
      <c r="A100" s="267"/>
      <c r="B100" s="268"/>
      <c r="C100" s="256"/>
      <c r="D100" s="231"/>
      <c r="E100" s="278"/>
      <c r="F100" s="291">
        <v>0</v>
      </c>
      <c r="G100" s="194">
        <f t="shared" si="1"/>
      </c>
    </row>
    <row r="101" spans="1:7" ht="13.5" customHeight="1">
      <c r="A101" s="269"/>
      <c r="B101" s="270"/>
      <c r="C101" s="208">
        <f>SUM(C98:C100)</f>
        <v>0</v>
      </c>
      <c r="D101" s="186">
        <f>SUM(D98:D100)</f>
        <v>0</v>
      </c>
      <c r="E101" s="282">
        <f>SUM(E98:E100)</f>
        <v>0</v>
      </c>
      <c r="F101" s="281"/>
      <c r="G101" s="292">
        <f t="shared" si="1"/>
      </c>
    </row>
    <row r="102" spans="1:7" ht="13.5" customHeight="1">
      <c r="A102" s="158">
        <v>5631</v>
      </c>
      <c r="B102" s="159" t="s">
        <v>190</v>
      </c>
      <c r="C102" s="256"/>
      <c r="D102" s="231"/>
      <c r="E102" s="278"/>
      <c r="F102" s="291">
        <v>0</v>
      </c>
      <c r="G102" s="194">
        <f t="shared" si="1"/>
      </c>
    </row>
    <row r="103" spans="1:7" ht="13.5" customHeight="1">
      <c r="A103" s="158">
        <v>5632</v>
      </c>
      <c r="B103" s="159" t="s">
        <v>191</v>
      </c>
      <c r="C103" s="256"/>
      <c r="D103" s="231"/>
      <c r="E103" s="278"/>
      <c r="F103" s="291">
        <v>0</v>
      </c>
      <c r="G103" s="194">
        <f t="shared" si="1"/>
      </c>
    </row>
    <row r="104" spans="1:7" ht="13.5" customHeight="1">
      <c r="A104" s="158">
        <v>5639</v>
      </c>
      <c r="B104" s="159" t="s">
        <v>192</v>
      </c>
      <c r="C104" s="256"/>
      <c r="D104" s="231"/>
      <c r="E104" s="278"/>
      <c r="F104" s="291">
        <v>0</v>
      </c>
      <c r="G104" s="194">
        <f t="shared" si="1"/>
      </c>
    </row>
    <row r="105" spans="1:7" ht="13.5" customHeight="1">
      <c r="A105" s="163" t="s">
        <v>260</v>
      </c>
      <c r="B105" s="164" t="s">
        <v>194</v>
      </c>
      <c r="C105" s="208">
        <f>SUM(C102:C104)</f>
        <v>0</v>
      </c>
      <c r="D105" s="186">
        <f>SUM(D102:D104)</f>
        <v>0</v>
      </c>
      <c r="E105" s="282">
        <f>SUM(E102:E104)</f>
        <v>0</v>
      </c>
      <c r="F105" s="280"/>
      <c r="G105" s="292">
        <f t="shared" si="1"/>
      </c>
    </row>
    <row r="106" spans="1:7" ht="13.5" customHeight="1">
      <c r="A106" s="158">
        <v>5659</v>
      </c>
      <c r="B106" s="159" t="s">
        <v>195</v>
      </c>
      <c r="C106" s="256"/>
      <c r="D106" s="231"/>
      <c r="E106" s="278"/>
      <c r="F106" s="291">
        <v>0</v>
      </c>
      <c r="G106" s="194">
        <f t="shared" si="1"/>
      </c>
    </row>
    <row r="107" spans="1:7" ht="13.5" customHeight="1">
      <c r="A107" s="163" t="s">
        <v>261</v>
      </c>
      <c r="B107" s="164" t="s">
        <v>197</v>
      </c>
      <c r="C107" s="208">
        <f>SUM(C106)</f>
        <v>0</v>
      </c>
      <c r="D107" s="186">
        <f>SUM(C107)</f>
        <v>0</v>
      </c>
      <c r="E107" s="282">
        <f>SUM(D107)</f>
        <v>0</v>
      </c>
      <c r="F107" s="280"/>
      <c r="G107" s="292">
        <f t="shared" si="1"/>
      </c>
    </row>
    <row r="108" spans="1:7" ht="13.5" customHeight="1">
      <c r="A108" s="158">
        <v>5670</v>
      </c>
      <c r="B108" s="203" t="s">
        <v>198</v>
      </c>
      <c r="C108" s="256"/>
      <c r="D108" s="231"/>
      <c r="E108" s="278"/>
      <c r="F108" s="291">
        <v>0</v>
      </c>
      <c r="G108" s="194">
        <f t="shared" si="1"/>
      </c>
    </row>
    <row r="109" spans="1:7" ht="13.5" customHeight="1">
      <c r="A109" s="158">
        <v>5679</v>
      </c>
      <c r="B109" s="203" t="s">
        <v>199</v>
      </c>
      <c r="C109" s="256"/>
      <c r="D109" s="231"/>
      <c r="E109" s="278"/>
      <c r="F109" s="291">
        <v>0</v>
      </c>
      <c r="G109" s="194">
        <f t="shared" si="1"/>
      </c>
    </row>
    <row r="110" spans="1:7" ht="13.5" customHeight="1">
      <c r="A110" s="163" t="s">
        <v>262</v>
      </c>
      <c r="B110" s="164" t="s">
        <v>201</v>
      </c>
      <c r="C110" s="208">
        <f>SUM(C108:C109)</f>
        <v>0</v>
      </c>
      <c r="D110" s="186">
        <f>SUM(D108:D109)</f>
        <v>0</v>
      </c>
      <c r="E110" s="282">
        <f>SUM(E108:E109)</f>
        <v>0</v>
      </c>
      <c r="F110" s="281"/>
      <c r="G110" s="198">
        <f t="shared" si="1"/>
      </c>
    </row>
    <row r="111" spans="1:7" ht="13.5" customHeight="1">
      <c r="A111" s="158">
        <v>5710</v>
      </c>
      <c r="B111" s="159" t="s">
        <v>202</v>
      </c>
      <c r="C111" s="256"/>
      <c r="D111" s="231"/>
      <c r="E111" s="278"/>
      <c r="F111" s="291">
        <v>0</v>
      </c>
      <c r="G111" s="194">
        <f t="shared" si="1"/>
      </c>
    </row>
    <row r="112" spans="1:7" ht="13.5" customHeight="1">
      <c r="A112" s="158">
        <v>5711</v>
      </c>
      <c r="B112" s="159" t="s">
        <v>203</v>
      </c>
      <c r="C112" s="256"/>
      <c r="D112" s="231"/>
      <c r="E112" s="278"/>
      <c r="F112" s="291">
        <v>0</v>
      </c>
      <c r="G112" s="194">
        <f t="shared" si="1"/>
      </c>
    </row>
    <row r="113" spans="1:7" ht="13.5" customHeight="1">
      <c r="A113" s="158">
        <v>5712</v>
      </c>
      <c r="B113" s="159" t="s">
        <v>204</v>
      </c>
      <c r="C113" s="256"/>
      <c r="D113" s="231"/>
      <c r="E113" s="278"/>
      <c r="F113" s="291">
        <v>0</v>
      </c>
      <c r="G113" s="194">
        <f t="shared" si="1"/>
      </c>
    </row>
    <row r="114" spans="1:7" ht="13.5" customHeight="1">
      <c r="A114" s="163" t="s">
        <v>263</v>
      </c>
      <c r="B114" s="164" t="s">
        <v>206</v>
      </c>
      <c r="C114" s="208">
        <f>SUM(C111:C113)</f>
        <v>0</v>
      </c>
      <c r="D114" s="186">
        <f>SUM(D111:D113)</f>
        <v>0</v>
      </c>
      <c r="E114" s="282">
        <f>SUM(E111:E113)</f>
        <v>0</v>
      </c>
      <c r="F114" s="281"/>
      <c r="G114" s="292">
        <f t="shared" si="1"/>
      </c>
    </row>
    <row r="115" spans="1:7" ht="13.5" customHeight="1">
      <c r="A115" s="158">
        <v>5750</v>
      </c>
      <c r="B115" s="159" t="s">
        <v>207</v>
      </c>
      <c r="C115" s="256"/>
      <c r="D115" s="231"/>
      <c r="E115" s="278"/>
      <c r="F115" s="291">
        <v>0</v>
      </c>
      <c r="G115" s="194">
        <f t="shared" si="1"/>
      </c>
    </row>
    <row r="116" spans="1:7" ht="13.5" customHeight="1">
      <c r="A116" s="158">
        <v>5751</v>
      </c>
      <c r="B116" s="159" t="s">
        <v>208</v>
      </c>
      <c r="C116" s="256"/>
      <c r="D116" s="231"/>
      <c r="E116" s="278"/>
      <c r="F116" s="291">
        <v>0</v>
      </c>
      <c r="G116" s="194">
        <f t="shared" si="1"/>
      </c>
    </row>
    <row r="117" spans="1:7" ht="13.5" customHeight="1">
      <c r="A117" s="158">
        <v>5759</v>
      </c>
      <c r="B117" s="159" t="s">
        <v>209</v>
      </c>
      <c r="C117" s="256"/>
      <c r="D117" s="231"/>
      <c r="E117" s="278"/>
      <c r="F117" s="291">
        <v>0</v>
      </c>
      <c r="G117" s="194">
        <f t="shared" si="1"/>
      </c>
    </row>
    <row r="118" spans="1:7" ht="13.5" customHeight="1">
      <c r="A118" s="165" t="s">
        <v>264</v>
      </c>
      <c r="B118" s="166" t="s">
        <v>211</v>
      </c>
      <c r="C118" s="261">
        <f>SUM(C115:C117)</f>
        <v>0</v>
      </c>
      <c r="D118" s="189">
        <f>SUM(D115:D117)</f>
        <v>0</v>
      </c>
      <c r="E118" s="288">
        <f>SUM(E115:E117)</f>
        <v>0</v>
      </c>
      <c r="F118" s="287"/>
      <c r="G118" s="198">
        <f t="shared" si="1"/>
      </c>
    </row>
    <row r="119" spans="1:7" ht="13.5" customHeight="1">
      <c r="A119" s="237"/>
      <c r="B119" s="167" t="s">
        <v>26</v>
      </c>
      <c r="C119" s="170">
        <f>SUM(C74,C101,C94,C97,C107,C105)</f>
        <v>0</v>
      </c>
      <c r="D119" s="190">
        <f>SUM(D74,D101,D94,D97,D107,D105)</f>
        <v>0</v>
      </c>
      <c r="E119" s="272">
        <f>SUM(E74,E101,E94,E97,E107,E105)</f>
        <v>0</v>
      </c>
      <c r="F119" s="271"/>
      <c r="G119" s="197">
        <f t="shared" si="1"/>
      </c>
    </row>
    <row r="120" spans="1:7" ht="13.5" customHeight="1">
      <c r="A120" s="237"/>
      <c r="B120" s="167" t="s">
        <v>216</v>
      </c>
      <c r="C120" s="170">
        <f>SUM(C110,C114,C118)</f>
        <v>0</v>
      </c>
      <c r="D120" s="190">
        <f>SUM(D110,D114,D118)</f>
        <v>0</v>
      </c>
      <c r="E120" s="272">
        <f>SUM(E110,E114,E118)</f>
        <v>0</v>
      </c>
      <c r="F120" s="271"/>
      <c r="G120" s="197">
        <f t="shared" si="1"/>
      </c>
    </row>
    <row r="121" spans="1:7" ht="13.5" customHeight="1" thickBot="1">
      <c r="A121" s="245"/>
      <c r="B121" s="246"/>
      <c r="C121" s="246"/>
      <c r="D121" s="247"/>
      <c r="E121" s="248"/>
      <c r="F121" s="248"/>
      <c r="G121" s="242"/>
    </row>
    <row r="122" spans="1:7" ht="13.5" customHeight="1" thickBot="1">
      <c r="A122" s="87" t="s">
        <v>265</v>
      </c>
      <c r="B122" s="171" t="s">
        <v>220</v>
      </c>
      <c r="C122" s="262">
        <f>SUM(C119:C120)</f>
        <v>0</v>
      </c>
      <c r="D122" s="262">
        <f>SUM(D119:D120)</f>
        <v>0</v>
      </c>
      <c r="E122" s="264">
        <f>SUM(E119:E120)</f>
        <v>0</v>
      </c>
      <c r="F122" s="294">
        <v>0</v>
      </c>
      <c r="G122" s="275">
        <f t="shared" si="1"/>
      </c>
    </row>
    <row r="123" spans="1:7" ht="13.5" customHeight="1" thickBot="1">
      <c r="A123" s="240"/>
      <c r="B123" s="168"/>
      <c r="C123" s="152"/>
      <c r="D123" s="152"/>
      <c r="E123" s="239"/>
      <c r="F123" s="169"/>
      <c r="G123" s="243"/>
    </row>
    <row r="124" spans="1:7" ht="13.5" customHeight="1">
      <c r="A124" s="481"/>
      <c r="B124" s="479" t="s">
        <v>49</v>
      </c>
      <c r="C124" s="263">
        <f>C61-C122</f>
        <v>0</v>
      </c>
      <c r="D124" s="200">
        <f>D61-D122</f>
        <v>0</v>
      </c>
      <c r="E124" s="273">
        <f>E61-E122</f>
        <v>0</v>
      </c>
      <c r="F124" s="297">
        <v>0</v>
      </c>
      <c r="G124" s="533"/>
    </row>
    <row r="125" spans="1:7" ht="13.5" customHeight="1" thickBot="1">
      <c r="A125" s="531"/>
      <c r="B125" s="532"/>
      <c r="C125" s="241" t="str">
        <f>IF(C61=C122,"OK","rozdil")</f>
        <v>OK</v>
      </c>
      <c r="D125" s="244" t="str">
        <f>IF(D61=D122,"OK","rozdil")</f>
        <v>OK</v>
      </c>
      <c r="E125" s="274" t="str">
        <f>IF(E61=E122,"OK","rozdil")</f>
        <v>OK</v>
      </c>
      <c r="F125" s="296">
        <v>0</v>
      </c>
      <c r="G125" s="534"/>
    </row>
    <row r="126" spans="1:7" ht="13.5" customHeight="1">
      <c r="A126" s="525"/>
      <c r="B126" s="526"/>
      <c r="C126" s="526"/>
      <c r="D126" s="526"/>
      <c r="E126" s="526"/>
      <c r="F126" s="526"/>
      <c r="G126" s="526"/>
    </row>
    <row r="127" spans="1:7" ht="15" customHeight="1">
      <c r="A127" s="213" t="s">
        <v>283</v>
      </c>
      <c r="B127" s="214"/>
      <c r="C127" s="215" t="s">
        <v>68</v>
      </c>
      <c r="D127" s="535">
        <f>'Identifikační údaje'!$E$65</f>
        <v>0</v>
      </c>
      <c r="E127" s="536"/>
      <c r="F127" s="536"/>
      <c r="G127" s="537"/>
    </row>
    <row r="128" spans="1:7" ht="15" customHeight="1">
      <c r="A128" s="211" t="s">
        <v>66</v>
      </c>
      <c r="B128" s="218">
        <f>'Identifikační údaje'!$B$66</f>
        <v>0</v>
      </c>
      <c r="C128" s="216" t="s">
        <v>69</v>
      </c>
      <c r="D128" s="498">
        <f>'Identifikační údaje'!$E$66</f>
        <v>0</v>
      </c>
      <c r="E128" s="499"/>
      <c r="F128" s="491" t="s">
        <v>50</v>
      </c>
      <c r="G128" s="492"/>
    </row>
    <row r="129" spans="1:7" ht="15" customHeight="1" thickBot="1">
      <c r="A129" s="212" t="s">
        <v>67</v>
      </c>
      <c r="B129" s="219" t="str">
        <f>'Identifikační údaje'!$B$67</f>
        <v> </v>
      </c>
      <c r="C129" s="217" t="s">
        <v>70</v>
      </c>
      <c r="D129" s="500">
        <f>'Identifikační údaje'!$E$67</f>
        <v>0</v>
      </c>
      <c r="E129" s="501"/>
      <c r="F129" s="493"/>
      <c r="G129" s="494"/>
    </row>
    <row r="130" spans="1:7" ht="12.75" customHeight="1">
      <c r="A130" s="59"/>
      <c r="B130" s="60"/>
      <c r="C130" s="61"/>
      <c r="D130" s="61"/>
      <c r="E130" s="61"/>
      <c r="F130" s="61"/>
      <c r="G130" s="251"/>
    </row>
    <row r="131" spans="1:7" ht="12.75" customHeight="1">
      <c r="A131" s="59"/>
      <c r="B131" s="60"/>
      <c r="C131" s="61"/>
      <c r="D131" s="61"/>
      <c r="E131" s="61"/>
      <c r="F131" s="61"/>
      <c r="G131" s="62"/>
    </row>
    <row r="132" spans="1:7" ht="12.75" customHeight="1">
      <c r="A132" s="59"/>
      <c r="B132" s="60"/>
      <c r="C132" s="61"/>
      <c r="D132" s="61"/>
      <c r="E132" s="61"/>
      <c r="F132" s="61"/>
      <c r="G132" s="62"/>
    </row>
    <row r="133" ht="12.7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</sheetData>
  <sheetProtection password="CC61" sheet="1" objects="1" scenarios="1" selectLockedCells="1"/>
  <mergeCells count="24">
    <mergeCell ref="B5:C5"/>
    <mergeCell ref="E5:G5"/>
    <mergeCell ref="B1:C1"/>
    <mergeCell ref="E1:F1"/>
    <mergeCell ref="B3:C3"/>
    <mergeCell ref="E3:G3"/>
    <mergeCell ref="A12:G12"/>
    <mergeCell ref="A63:G63"/>
    <mergeCell ref="B7:B9"/>
    <mergeCell ref="C7:D7"/>
    <mergeCell ref="E7:G7"/>
    <mergeCell ref="C8:C9"/>
    <mergeCell ref="D8:D9"/>
    <mergeCell ref="G8:G9"/>
    <mergeCell ref="D128:E128"/>
    <mergeCell ref="F128:G129"/>
    <mergeCell ref="D129:E129"/>
    <mergeCell ref="A126:G126"/>
    <mergeCell ref="E8:F9"/>
    <mergeCell ref="A124:A125"/>
    <mergeCell ref="B124:B125"/>
    <mergeCell ref="G124:G125"/>
    <mergeCell ref="D127:G127"/>
    <mergeCell ref="A7:A9"/>
  </mergeCells>
  <dataValidations count="15">
    <dataValidation type="list" allowBlank="1" showInputMessage="1" showErrorMessage="1" sqref="G130:G132">
      <formula1>'Vyúčtování NEinvestice'!#REF!</formula1>
    </dataValidation>
    <dataValidation allowBlank="1" showInputMessage="1" showErrorMessage="1" prompt="Přebírá se z listu R199_1" sqref="B128:B129 D127:G127 D128:E129 E5:G5 B5:C5 B3:C3"/>
    <dataValidation allowBlank="1" showInputMessage="1" showErrorMessage="1" promptTitle="Skutečná hodnota" prompt="Uveďte výši prostředků, které byly vydány na financování akce za celou dobu trvání akce v Kč na 2 desetinná místa" sqref="D21:D22 D13:D17 C56 D81:D84 E94 E97 E101 E107 E59:E60 E118:E120 D45:D46 D123 D30:D38 D40:D43 E74 D48:D51 E56 E110 D71:D79 D87:D95 D97:D99 D101:D104 D106:D108 D110:D112 E114 D19 D24:D28 D114:D121 D53:D60 D62 D64:D69"/>
    <dataValidation type="whole" operator="greaterThan" allowBlank="1" showInputMessage="1" showErrorMessage="1" promptTitle="Plánovaná hodnota" prompt="Uvádí se celková částka plánovaná na financování za celou dobu trvání akce v Kč. Hodnota je kontrolována na číslo vyšší než 0 bez desetinných míst" sqref="D47:E47 C60 C121 C44:E44 C123 C62">
      <formula1>0</formula1>
    </dataValidation>
    <dataValidation allowBlank="1" showErrorMessage="1" sqref="C125 G123 G62"/>
    <dataValidation allowBlank="1" showInputMessage="1" showErrorMessage="1" promptTitle="Toleranční pole" prompt="Žádná toleranční pole pro systém financování nebyla stanovena &#10;NEVYPLŇUJTE!!!" sqref="E123 F64:F125 E121 F13:F62 E62"/>
    <dataValidation allowBlank="1" showInputMessage="1" showErrorMessage="1" promptTitle="Skutečnost aktuálního roku" prompt="Jedná-li se o víceletou akci, doplněte zde skutečné čerpání v aktuálním roce (v posledním roce čerpání)  v Kč na 2 desetinná místa" sqref="E13:E17 E19 E21:E22 E24:E28 E30:E38 E40:E43 E45:E46 E48:E51 E53:E55 E64:E73 E75:E93 E95:E96 E98:E100 E102:E104 E106 E108:E109 E111:E113 E115:E117 E57:E58"/>
    <dataValidation type="decimal" operator="greaterThan" allowBlank="1" showInputMessage="1" showErrorMessage="1" promptTitle="Plánovaná hodnota" prompt="Uvádí se celková částka plánovaná na financování za celou dobu trvání akce v Kč. Hodnota je kontrolována na číslo vyšší než 0." sqref="C13:C17 C19 C21:C22 C24:C28 C30:C38 C40:C43 C45:C46 C53:C55 C48:C51 C64:C73 C75:C93 C95:C96 C98:C100 C102:C104 C106 C108:C109 C111:C113 C115:C117 C57:C58">
      <formula1>0</formula1>
    </dataValidation>
    <dataValidation type="whole" operator="greaterThan" allowBlank="1" showErrorMessage="1" promptTitle="Plánovaná hodnota" prompt="Uvádí se celková částka plánovaná na financování za celou dobu trvání akce v Kč. Hodnota je kontrolována na číslo vyšší než 0 bez desetinných míst" sqref="C47 C59 C74 C94 C97 C101 C107 C110 C114 C118:C120">
      <formula1>0</formula1>
    </dataValidation>
    <dataValidation allowBlank="1" showInputMessage="1" showErrorMessage="1" prompt="Uveďte název součtového řádku dle výše uvedených názvů ukazatelů." sqref="B56 B101"/>
    <dataValidation allowBlank="1" showInputMessage="1" showErrorMessage="1" prompt="Uveďte číselný kód součtového řádku dle uvedených názvů ukazatelů." sqref="A101 A56"/>
    <dataValidation allowBlank="1" showInputMessage="1" showErrorMessage="1" promptTitle="Název ukazatele bilance zdrojů: " prompt="Zde je možné doplnit název ukazatele bilance zdrojů dle vlastního uvážení." sqref="B98:B100"/>
    <dataValidation allowBlank="1" showInputMessage="1" showErrorMessage="1" promptTitle="Číslo řádku:" prompt="Zde je nutné doplnit kód řádku dle zvoleného názvu ukazatele bilance zdrojů." sqref="A98:A100"/>
    <dataValidation allowBlank="1" showInputMessage="1" showErrorMessage="1" promptTitle="Název ukazatele bilance potřeb:" prompt="Zde je možné doplnit název ukazatele bilance potřeb dle vlastního uvážení." sqref="B53:B55"/>
    <dataValidation allowBlank="1" showInputMessage="1" showErrorMessage="1" promptTitle="Číslo řádku:" prompt="Zde je nutné doplnit kód řádku dle zvoleného názvu ukazatele bilance potřeb." sqref="A53:A5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&amp;R&amp;"Times New Roman,Obyčejné"Příloha č. 13 Příkazu ředitele OIVZ č. 1/2018</oddHeader>
    <oddFooter>&amp;C&amp;"Times New Roman CE,Obyčejné"&amp;12&amp;P/&amp;N</oddFooter>
  </headerFooter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Milan</dc:creator>
  <cp:keywords/>
  <dc:description/>
  <cp:lastModifiedBy>Administrator</cp:lastModifiedBy>
  <cp:lastPrinted>2019-02-22T07:36:05Z</cp:lastPrinted>
  <dcterms:created xsi:type="dcterms:W3CDTF">2004-10-16T10:41:06Z</dcterms:created>
  <dcterms:modified xsi:type="dcterms:W3CDTF">2019-02-22T07:36:21Z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