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state="hidden" r:id="rId2"/>
    <sheet name="List3" sheetId="3" state="hidden" r:id="rId3"/>
  </sheets>
  <definedNames>
    <definedName name="číselník">'List2'!$A$3:$F$79</definedName>
    <definedName name="knihovny">'List2'!$M$1:$M$7</definedName>
    <definedName name="_xlnm.Print_Area" localSheetId="0">'List1'!$A$1:$I$277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'List2'!$K$1:$K$7</definedName>
  </definedNames>
  <calcPr fullCalcOnLoad="1"/>
</workbook>
</file>

<file path=xl/sharedStrings.xml><?xml version="1.0" encoding="utf-8"?>
<sst xmlns="http://schemas.openxmlformats.org/spreadsheetml/2006/main" count="693" uniqueCount="330">
  <si>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</si>
  <si>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</si>
  <si>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</si>
  <si>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</si>
  <si>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</si>
  <si>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</si>
  <si>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</si>
  <si>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</si>
  <si>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</si>
  <si>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</si>
  <si>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</si>
  <si>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</si>
  <si>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</si>
  <si>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</si>
  <si>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</si>
  <si>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</si>
  <si>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</si>
  <si>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</si>
  <si>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</si>
  <si>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</si>
  <si>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</si>
  <si>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</si>
  <si>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</si>
  <si>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</si>
  <si>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</si>
  <si>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</si>
  <si>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</si>
  <si>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</si>
  <si>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</si>
  <si>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</si>
  <si>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</si>
  <si>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</si>
  <si>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</si>
  <si>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</si>
  <si>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</si>
  <si>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</si>
  <si>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</si>
  <si>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</si>
  <si>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</si>
  <si>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</si>
  <si>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Orientační počty počítačů dle stáří</t>
  </si>
  <si>
    <t>Z toho v síti:</t>
  </si>
  <si>
    <t>Z toho pro uživatele:</t>
  </si>
  <si>
    <t>Z toho napojených na internet:</t>
  </si>
  <si>
    <t>Rok 2011</t>
  </si>
  <si>
    <t>Přispíváte do Souborného katalogu ČR?</t>
  </si>
  <si>
    <t>Knihy:</t>
  </si>
  <si>
    <t>ne</t>
  </si>
  <si>
    <t>Periodika:</t>
  </si>
  <si>
    <t>Používáte automatizovaný knihovní systém?</t>
  </si>
  <si>
    <t>ano</t>
  </si>
  <si>
    <t xml:space="preserve">Webová stránka knihovny:  </t>
  </si>
  <si>
    <t>(sem vložte odkaz na webovou stránku knihovny)</t>
  </si>
  <si>
    <t>Zpřístupňuje knihovna svůj on-line katalog na webové stránce?</t>
  </si>
  <si>
    <t>Poskytovatel připojení k internetu:</t>
  </si>
  <si>
    <t>Typ připojení na internet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</si>
  <si>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</si>
  <si>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</si>
  <si>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</si>
  <si>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</si>
  <si>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</si>
  <si>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</si>
  <si>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</si>
  <si>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</si>
  <si>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</si>
  <si>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</si>
  <si>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</si>
  <si>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</si>
  <si>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</si>
  <si>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</si>
  <si>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</si>
  <si>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</si>
  <si>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</si>
  <si>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</si>
  <si>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</si>
  <si>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</si>
  <si>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</si>
  <si>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</si>
  <si>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</si>
  <si>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</si>
  <si>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</si>
  <si>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</si>
  <si>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</si>
  <si>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</si>
  <si>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</si>
  <si>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</si>
  <si>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</si>
  <si>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</si>
  <si>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</si>
  <si>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</si>
  <si>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</si>
  <si>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</si>
  <si>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</si>
  <si>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</si>
  <si>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</si>
  <si>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</si>
  <si>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</si>
  <si>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</si>
  <si>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</si>
  <si>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</si>
  <si>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</si>
  <si>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</si>
  <si>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</si>
  <si>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</si>
  <si>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</si>
  <si>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</si>
  <si>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</si>
  <si>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</si>
  <si>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</si>
  <si>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</si>
  <si>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</si>
  <si>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</si>
  <si>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Jak postupovat při zaslání žádosti o dotaci</t>
  </si>
  <si>
    <t>3. Formulář žádosti i Popis projektu vytiskněte a opatřete nezbytnými podpisy. Verze zaslaná elektronicky se nesmí lišit od verze tištěné! Tištěné verze budou součástí archivu žádosti, projekt bude hodnocen komisí dle dodaných elektronických kopií.</t>
  </si>
  <si>
    <t>4. Přidejte další požadované dokumenty dle Podmínek vyhlášení dotace.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</si>
  <si>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</si>
  <si>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</si>
  <si>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</si>
  <si>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</si>
  <si>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</si>
  <si>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</si>
  <si>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</si>
  <si>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Obnova technického a programového vybavení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</si>
  <si>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</si>
  <si>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</si>
  <si>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</si>
  <si>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</si>
  <si>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</si>
  <si>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</si>
  <si>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</si>
  <si>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</si>
  <si>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</si>
  <si>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2) Zahájení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</si>
  <si>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</si>
  <si>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</si>
  <si>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</si>
  <si>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</si>
  <si>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</si>
  <si>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</si>
  <si>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</si>
  <si>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</si>
  <si>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</si>
  <si>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</si>
  <si>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</si>
  <si>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</si>
  <si>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</si>
  <si>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</si>
  <si>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</si>
  <si>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</si>
  <si>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</si>
  <si>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</si>
  <si>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</si>
  <si>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</si>
  <si>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</si>
  <si>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</si>
  <si>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</si>
  <si>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</si>
  <si>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</si>
  <si>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</si>
  <si>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</si>
  <si>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</si>
  <si>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</si>
  <si>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</si>
  <si>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</si>
  <si>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</si>
  <si>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</si>
  <si>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</si>
  <si>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</si>
  <si>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</si>
  <si>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</si>
  <si>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</si>
  <si>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</si>
  <si>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</si>
  <si>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</si>
  <si>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</si>
  <si>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</si>
  <si>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</si>
  <si>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</si>
  <si>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</si>
  <si>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</si>
  <si>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</si>
  <si>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</si>
  <si>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</si>
  <si>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</si>
  <si>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</si>
  <si>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</si>
  <si>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</si>
  <si>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</si>
  <si>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</si>
  <si>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</si>
  <si>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</si>
  <si>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</si>
  <si>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</si>
  <si>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</si>
  <si>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</si>
  <si>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</si>
  <si>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</si>
  <si>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</si>
  <si>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</si>
  <si>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</si>
  <si>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</si>
  <si>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</si>
  <si>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</si>
  <si>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</si>
  <si>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</si>
  <si>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</si>
  <si>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</si>
  <si>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</si>
  <si>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</si>
  <si>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</si>
  <si>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</si>
  <si>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</si>
  <si>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</si>
  <si>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</si>
  <si>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</si>
  <si>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</si>
  <si>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</si>
  <si>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</si>
  <si>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</si>
  <si>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</si>
  <si>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</si>
  <si>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</si>
  <si>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</si>
  <si>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</si>
  <si>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</si>
  <si>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</si>
  <si>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</si>
  <si>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</si>
  <si>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</si>
  <si>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</si>
  <si>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</si>
  <si>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</si>
  <si>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</si>
  <si>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</si>
  <si>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</si>
  <si>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</si>
  <si>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</si>
  <si>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</si>
  <si>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</si>
  <si>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</si>
  <si>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</si>
  <si>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</si>
  <si>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</si>
  <si>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</si>
  <si>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</si>
  <si>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</si>
  <si>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</si>
  <si>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</si>
  <si>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</si>
  <si>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</si>
  <si>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</si>
  <si>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</si>
  <si>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</si>
  <si>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</si>
  <si>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</si>
  <si>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</si>
  <si>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</si>
  <si>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</si>
  <si>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</si>
  <si>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</si>
  <si>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</si>
  <si>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</si>
  <si>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</si>
  <si>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</si>
  <si>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</si>
  <si>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</si>
  <si>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</si>
  <si>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</si>
  <si>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</si>
  <si>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</si>
  <si>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</si>
  <si>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</si>
  <si>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</si>
  <si>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</si>
  <si>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</si>
  <si>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</si>
  <si>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</si>
  <si>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</si>
  <si>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</si>
  <si>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</si>
  <si>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</si>
  <si>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</si>
  <si>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</si>
  <si>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</si>
  <si>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</si>
  <si>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</si>
  <si>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Je-li žadatel fyzická osoba:</t>
  </si>
  <si>
    <t>Datum narození:</t>
  </si>
  <si>
    <t>Rodné číslo:</t>
  </si>
  <si>
    <t>3) Pokračující automatizace knihovny</t>
  </si>
  <si>
    <t>4) Zlepšení vzájemné kooperace knihoven</t>
  </si>
  <si>
    <t>5) Zpřístupnění on-line katalogu knihovny a dalších zdrojů na internetu</t>
  </si>
  <si>
    <t>6) Podpora dostupnosti služeb pro nevidomé a slabozraké</t>
  </si>
  <si>
    <t>7) Ostatní projekty</t>
  </si>
  <si>
    <t>Výdaje v Kč na nákup knihovního fondu v posledním uzavřeném roce</t>
  </si>
  <si>
    <t>Přírustek svazků za poslední uzavřený rok:</t>
  </si>
  <si>
    <t>Počet odebíraných titulů periodik za poslední uzavřený rok:</t>
  </si>
  <si>
    <t>Počet výpůjček za poslední uzavřený rok:</t>
  </si>
  <si>
    <t>Rok 2012</t>
  </si>
  <si>
    <t>Počet záznamů odeslaných v roce 2012:</t>
  </si>
  <si>
    <t>Počet aktualizací v roce 2012:</t>
  </si>
  <si>
    <t>Zhodnocení/závěrečná zpráva projektu (max. 5 řádek)</t>
  </si>
  <si>
    <r>
      <t>Žadatel o dotaci potvrzuje správnost uvedených údajů a prohlašuje, že nemá žádné nevyrovnané závazky dle § 2 nařízení vlády č. 288/2002 Sb., kterým se stanoví pravidla poskytování dotací na podporu knihoven, ve znění nařízení vlády č. 235/2005 Sb.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</si>
  <si>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</si>
  <si>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</si>
  <si>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</si>
  <si>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</si>
  <si>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</si>
  <si>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</si>
  <si>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</si>
  <si>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</si>
  <si>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</si>
  <si>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 xml:space="preserve"> Seznam osob, které jsou se žadatelem - právnickou osobou v obchodním vztahu a mají z jeho podnikání nebo jiné výdělečné činnosti v souvislosti s projektem, na který je dotace žádána, prospěch, jenž se liší od prospěchu, který by byl získán mezi nezávislými osobami v běžných obchodních vztazích za stejných nebo obdobných podmínek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</si>
  <si>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</si>
  <si>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 xml:space="preserve"> Seznam osob, v nichž má žadatel, který je právnickou osobou, podíl ke dni podání žádosti</t>
  </si>
  <si>
    <t>2. Do samostatného souboru "4-Popis_projektu_VISK3_2013" vložte popis projektu a fakultativní přílohy, máte-li nějaké. Soubor si uložte, případně předem expedujte do PDF.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</si>
  <si>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</si>
  <si>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</si>
  <si>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</si>
  <si>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</si>
  <si>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z rozpočtu Odboru umění, literatury a knihoven Ministerstava kultury, Maltézské nám. 471/1, 118 11 Praha 1 na podprogram Informační centra veřejných knihoven v rámci programu Veřejné informační služby knihoven (VISK3)</t>
  </si>
  <si>
    <t>1. Vyplňte tento formulář žádosti a soubor si uložte ve formátu *.xls (EXCEL!).</t>
  </si>
  <si>
    <t>pro rok 2014</t>
  </si>
  <si>
    <t>Počet návštěvníků/uživatelů za poslední uzavřený rok (tj. 2012):</t>
  </si>
  <si>
    <t>Rok 2013</t>
  </si>
  <si>
    <t>Rok 2010 a starší</t>
  </si>
  <si>
    <t>Poskytnutá dotace z podprogramu VISK 3 za rok 2013</t>
  </si>
  <si>
    <t>(vyplní pouze subjekt, který v roce 2013 čerpal dotaci VISK3 a tato alespoň volně souvisí s aktuálně podávanou žádostí)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</si>
  <si>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„VISK3/2014“ a název žadatele. Velikost emailové zprávy nesmí včetně všech příloh přesáhnout 8MB.)</t>
  </si>
  <si>
    <t>Projekty zpracované podle výše uvedených podmínek musí být zaslány na adresu: Ministerstvo kultury, odbor umění, literatury a knihoven, Maltézské náměstí 1, 118 11  Praha 1 – Malá Strana, k rukám Mgr. Michala Fojtíka, datovou schránkou nebo osobně doručeny prostřednictvím podatelny MK do 10. 12. 2013 včetně.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</si>
</sst>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_ ;\-#,##0\ "/>
    <numFmt numFmtId="168" formatCode="#,##0&quot; Kč&quot;;\-#,##0&quot; Kč&quot;"/>
    <numFmt numFmtId="169" formatCode="#,##0.00;\-#,##0.00"/>
    <numFmt numFmtId="170" formatCode="#,##0.00\ _K_č"/>
    <numFmt numFmtId="171" formatCode="_-* #,##0.00\ _K_č_-;\-* #,##0.00\ _K_č_-;_-* \-??\ _K_č_-;_-@_-"/>
    <numFmt numFmtId="172" formatCode="#,##0.00\ [$Kč-405];[Red]\-#,##0.00\ [$Kč-405]"/>
  </numFmts>
  <fonts count="17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39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3" borderId="0" xfId="0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shrinkToFit="1"/>
      <protection locked="0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3" borderId="3" xfId="0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vertical="center" shrinkToFit="1"/>
      <protection/>
    </xf>
    <xf numFmtId="165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 shrinkToFit="1"/>
    </xf>
    <xf numFmtId="0" fontId="0" fillId="3" borderId="0" xfId="0" applyFill="1" applyBorder="1" applyAlignment="1">
      <alignment/>
    </xf>
    <xf numFmtId="167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 applyProtection="1">
      <alignment vertical="center" shrinkToFit="1"/>
      <protection locked="0"/>
    </xf>
    <xf numFmtId="169" fontId="4" fillId="0" borderId="1" xfId="0" applyNumberFormat="1" applyFont="1" applyFill="1" applyBorder="1" applyAlignment="1" applyProtection="1">
      <alignment vertical="center"/>
      <protection locked="0"/>
    </xf>
    <xf numFmtId="169" fontId="4" fillId="0" borderId="5" xfId="0" applyNumberFormat="1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169" fontId="4" fillId="3" borderId="7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10" xfId="0" applyFill="1" applyBorder="1" applyAlignment="1">
      <alignment/>
    </xf>
    <xf numFmtId="165" fontId="0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165" fontId="0" fillId="3" borderId="11" xfId="0" applyNumberFormat="1" applyFont="1" applyFill="1" applyBorder="1" applyAlignment="1" applyProtection="1">
      <alignment vertical="center"/>
      <protection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13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>
      <alignment vertical="center"/>
    </xf>
    <xf numFmtId="10" fontId="3" fillId="5" borderId="15" xfId="0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 wrapText="1"/>
    </xf>
    <xf numFmtId="10" fontId="3" fillId="3" borderId="1" xfId="0" applyNumberFormat="1" applyFont="1" applyFill="1" applyBorder="1" applyAlignment="1" applyProtection="1">
      <alignment vertical="center"/>
      <protection hidden="1"/>
    </xf>
    <xf numFmtId="10" fontId="0" fillId="3" borderId="1" xfId="0" applyNumberFormat="1" applyFont="1" applyFill="1" applyBorder="1" applyAlignment="1" applyProtection="1">
      <alignment vertical="center"/>
      <protection hidden="1"/>
    </xf>
    <xf numFmtId="0" fontId="3" fillId="5" borderId="16" xfId="0" applyNumberFormat="1" applyFont="1" applyFill="1" applyBorder="1" applyAlignment="1" applyProtection="1">
      <alignment vertical="center"/>
      <protection/>
    </xf>
    <xf numFmtId="10" fontId="3" fillId="3" borderId="4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19" applyFont="1" applyFill="1" applyBorder="1" applyAlignment="1">
      <alignment vertical="top" wrapText="1"/>
      <protection/>
    </xf>
    <xf numFmtId="0" fontId="12" fillId="0" borderId="0" xfId="19" applyFont="1" applyFill="1" applyBorder="1" applyAlignment="1">
      <alignment horizontal="left" wrapText="1" indent="1"/>
      <protection/>
    </xf>
    <xf numFmtId="0" fontId="12" fillId="0" borderId="0" xfId="19" applyFont="1" applyFill="1" applyBorder="1" applyAlignment="1">
      <alignment horizontal="left" vertical="top" wrapText="1"/>
      <protection/>
    </xf>
    <xf numFmtId="49" fontId="12" fillId="0" borderId="0" xfId="19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19" applyFont="1" applyFill="1" applyBorder="1" applyAlignment="1">
      <alignment horizontal="left" vertical="center" wrapText="1"/>
      <protection/>
    </xf>
    <xf numFmtId="0" fontId="12" fillId="0" borderId="0" xfId="19" applyFont="1" applyFill="1" applyBorder="1" applyAlignment="1">
      <alignment horizontal="left" vertical="center" wrapText="1" indent="1"/>
      <protection/>
    </xf>
    <xf numFmtId="49" fontId="12" fillId="0" borderId="0" xfId="19" applyNumberFormat="1" applyFont="1" applyFill="1" applyBorder="1" applyAlignment="1">
      <alignment horizontal="left" vertical="center" wrapText="1" indent="1"/>
      <protection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2" fontId="5" fillId="3" borderId="0" xfId="0" applyNumberFormat="1" applyFon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5" fillId="6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3" borderId="0" xfId="0" applyNumberFormat="1" applyFill="1" applyBorder="1" applyAlignment="1" applyProtection="1">
      <alignment horizontal="left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 shrinkToFit="1"/>
      <protection/>
    </xf>
    <xf numFmtId="0" fontId="5" fillId="3" borderId="0" xfId="0" applyFont="1" applyFill="1" applyBorder="1" applyAlignment="1" applyProtection="1">
      <alignment vertical="center" wrapText="1"/>
      <protection/>
    </xf>
    <xf numFmtId="0" fontId="5" fillId="7" borderId="0" xfId="0" applyNumberFormat="1" applyFont="1" applyFill="1" applyBorder="1" applyAlignment="1" applyProtection="1">
      <alignment vertical="center" shrinkToFit="1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0" fontId="5" fillId="7" borderId="0" xfId="0" applyFont="1" applyFill="1" applyBorder="1" applyAlignment="1" applyProtection="1">
      <alignment vertical="center" shrinkToFit="1"/>
      <protection/>
    </xf>
    <xf numFmtId="172" fontId="5" fillId="7" borderId="0" xfId="0" applyNumberFormat="1" applyFont="1" applyFill="1" applyBorder="1" applyAlignment="1" applyProtection="1">
      <alignment vertical="center" shrinkToFit="1"/>
      <protection/>
    </xf>
    <xf numFmtId="0" fontId="5" fillId="7" borderId="0" xfId="0" applyFont="1" applyFill="1" applyBorder="1" applyAlignment="1" applyProtection="1">
      <alignment vertical="center"/>
      <protection/>
    </xf>
    <xf numFmtId="172" fontId="5" fillId="7" borderId="0" xfId="0" applyNumberFormat="1" applyFont="1" applyFill="1" applyBorder="1" applyAlignment="1" applyProtection="1">
      <alignment vertical="center"/>
      <protection/>
    </xf>
    <xf numFmtId="0" fontId="5" fillId="7" borderId="0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5" fillId="0" borderId="23" xfId="0" applyNumberFormat="1" applyFont="1" applyFill="1" applyBorder="1" applyAlignment="1" applyProtection="1">
      <alignment vertical="center" shrinkToFit="1"/>
      <protection locked="0"/>
    </xf>
    <xf numFmtId="0" fontId="0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0" fontId="0" fillId="7" borderId="25" xfId="0" applyFill="1" applyBorder="1" applyAlignment="1" applyProtection="1">
      <alignment vertical="center" shrinkToFit="1"/>
      <protection/>
    </xf>
    <xf numFmtId="0" fontId="0" fillId="3" borderId="24" xfId="0" applyFill="1" applyBorder="1" applyAlignment="1">
      <alignment/>
    </xf>
    <xf numFmtId="0" fontId="0" fillId="3" borderId="25" xfId="0" applyNumberFormat="1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horizontal="left" vertical="center"/>
      <protection/>
    </xf>
    <xf numFmtId="0" fontId="4" fillId="3" borderId="24" xfId="0" applyFont="1" applyFill="1" applyBorder="1" applyAlignment="1" applyProtection="1">
      <alignment vertical="center"/>
      <protection/>
    </xf>
    <xf numFmtId="0" fontId="0" fillId="3" borderId="24" xfId="0" applyNumberFormat="1" applyFont="1" applyFill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0" fillId="3" borderId="28" xfId="0" applyFont="1" applyFill="1" applyBorder="1" applyAlignment="1" applyProtection="1">
      <alignment vertical="center"/>
      <protection/>
    </xf>
    <xf numFmtId="0" fontId="3" fillId="3" borderId="24" xfId="0" applyNumberFormat="1" applyFont="1" applyFill="1" applyBorder="1" applyAlignment="1" applyProtection="1">
      <alignment vertical="center"/>
      <protection/>
    </xf>
    <xf numFmtId="0" fontId="5" fillId="3" borderId="24" xfId="0" applyNumberFormat="1" applyFont="1" applyFill="1" applyBorder="1" applyAlignment="1" applyProtection="1">
      <alignment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0" fillId="3" borderId="24" xfId="0" applyNumberFormat="1" applyFill="1" applyBorder="1" applyAlignment="1" applyProtection="1">
      <alignment vertical="center"/>
      <protection/>
    </xf>
    <xf numFmtId="0" fontId="6" fillId="3" borderId="24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vertical="center" shrinkToFit="1"/>
      <protection/>
    </xf>
    <xf numFmtId="0" fontId="0" fillId="3" borderId="25" xfId="0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5" xfId="0" applyFont="1" applyFill="1" applyBorder="1" applyAlignment="1" applyProtection="1">
      <alignment vertical="center" shrinkToFit="1"/>
      <protection/>
    </xf>
    <xf numFmtId="0" fontId="4" fillId="5" borderId="30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/>
    </xf>
    <xf numFmtId="0" fontId="0" fillId="3" borderId="38" xfId="0" applyFont="1" applyFill="1" applyBorder="1" applyAlignment="1" applyProtection="1">
      <alignment vertical="center"/>
      <protection/>
    </xf>
    <xf numFmtId="0" fontId="5" fillId="3" borderId="39" xfId="0" applyFont="1" applyFill="1" applyBorder="1" applyAlignment="1" applyProtection="1">
      <alignment vertical="center"/>
      <protection/>
    </xf>
    <xf numFmtId="0" fontId="0" fillId="3" borderId="24" xfId="0" applyFill="1" applyBorder="1" applyAlignment="1">
      <alignment vertical="center"/>
    </xf>
    <xf numFmtId="0" fontId="3" fillId="3" borderId="24" xfId="0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vertical="center"/>
      <protection/>
    </xf>
    <xf numFmtId="0" fontId="5" fillId="3" borderId="36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 wrapText="1"/>
    </xf>
    <xf numFmtId="0" fontId="3" fillId="5" borderId="40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vertical="center"/>
      <protection/>
    </xf>
    <xf numFmtId="0" fontId="5" fillId="3" borderId="24" xfId="0" applyFont="1" applyFill="1" applyBorder="1" applyAlignment="1" applyProtection="1">
      <alignment vertical="center" wrapText="1"/>
      <protection/>
    </xf>
    <xf numFmtId="0" fontId="5" fillId="7" borderId="24" xfId="0" applyFont="1" applyFill="1" applyBorder="1" applyAlignment="1" applyProtection="1">
      <alignment vertical="center" shrinkToFit="1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right" vertical="center"/>
      <protection/>
    </xf>
    <xf numFmtId="0" fontId="5" fillId="7" borderId="0" xfId="0" applyFont="1" applyFill="1" applyBorder="1" applyAlignment="1">
      <alignment vertical="center"/>
    </xf>
    <xf numFmtId="0" fontId="0" fillId="3" borderId="25" xfId="0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vertical="center"/>
      <protection/>
    </xf>
    <xf numFmtId="0" fontId="0" fillId="3" borderId="28" xfId="0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16" fillId="3" borderId="24" xfId="0" applyNumberFormat="1" applyFont="1" applyFill="1" applyBorder="1" applyAlignment="1" applyProtection="1">
      <alignment vertical="center"/>
      <protection/>
    </xf>
    <xf numFmtId="2" fontId="0" fillId="3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24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0" xfId="0" applyNumberFormat="1" applyFont="1" applyFill="1" applyBorder="1" applyAlignment="1" applyProtection="1">
      <alignment horizontal="left" vertical="center" wrapText="1"/>
      <protection/>
    </xf>
    <xf numFmtId="49" fontId="3" fillId="3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" borderId="25" xfId="0" applyNumberFormat="1" applyFont="1" applyFill="1" applyBorder="1" applyAlignment="1" applyProtection="1">
      <alignment horizontal="left" vertical="center" wrapText="1"/>
      <protection/>
    </xf>
    <xf numFmtId="0" fontId="0" fillId="3" borderId="24" xfId="0" applyNumberFormat="1" applyFill="1" applyBorder="1" applyAlignment="1" applyProtection="1">
      <alignment horizontal="left" vertical="center" wrapText="1"/>
      <protection/>
    </xf>
    <xf numFmtId="0" fontId="0" fillId="3" borderId="0" xfId="0" applyNumberFormat="1" applyFont="1" applyFill="1" applyBorder="1" applyAlignment="1" applyProtection="1">
      <alignment horizontal="left" vertical="center" wrapText="1"/>
      <protection/>
    </xf>
    <xf numFmtId="0" fontId="0" fillId="3" borderId="25" xfId="0" applyNumberFormat="1" applyFont="1" applyFill="1" applyBorder="1" applyAlignment="1" applyProtection="1">
      <alignment horizontal="left" vertical="center" wrapText="1"/>
      <protection/>
    </xf>
    <xf numFmtId="49" fontId="0" fillId="3" borderId="26" xfId="0" applyNumberFormat="1" applyFont="1" applyFill="1" applyBorder="1" applyAlignment="1" applyProtection="1">
      <alignment horizontal="left" vertical="center" wrapText="1"/>
      <protection/>
    </xf>
    <xf numFmtId="49" fontId="0" fillId="3" borderId="27" xfId="0" applyNumberFormat="1" applyFont="1" applyFill="1" applyBorder="1" applyAlignment="1" applyProtection="1">
      <alignment horizontal="left" vertical="center" wrapText="1"/>
      <protection/>
    </xf>
    <xf numFmtId="49" fontId="0" fillId="3" borderId="28" xfId="0" applyNumberFormat="1" applyFont="1" applyFill="1" applyBorder="1" applyAlignment="1" applyProtection="1">
      <alignment horizontal="left" vertical="center" wrapText="1"/>
      <protection/>
    </xf>
    <xf numFmtId="49" fontId="0" fillId="3" borderId="24" xfId="0" applyNumberFormat="1" applyFill="1" applyBorder="1" applyAlignment="1" applyProtection="1">
      <alignment horizontal="left" vertical="center" wrapText="1"/>
      <protection/>
    </xf>
    <xf numFmtId="0" fontId="9" fillId="3" borderId="24" xfId="0" applyNumberFormat="1" applyFont="1" applyFill="1" applyBorder="1" applyAlignment="1" applyProtection="1">
      <alignment horizontal="left" vertical="center" wrapText="1"/>
      <protection/>
    </xf>
    <xf numFmtId="0" fontId="9" fillId="3" borderId="0" xfId="0" applyNumberFormat="1" applyFont="1" applyFill="1" applyBorder="1" applyAlignment="1" applyProtection="1">
      <alignment horizontal="left" vertical="center" wrapText="1"/>
      <protection/>
    </xf>
    <xf numFmtId="0" fontId="9" fillId="3" borderId="25" xfId="0" applyNumberFormat="1" applyFont="1" applyFill="1" applyBorder="1" applyAlignment="1" applyProtection="1">
      <alignment horizontal="left" vertical="center" wrapText="1"/>
      <protection/>
    </xf>
    <xf numFmtId="49" fontId="2" fillId="3" borderId="24" xfId="0" applyNumberFormat="1" applyFont="1" applyFill="1" applyBorder="1" applyAlignment="1" applyProtection="1">
      <alignment horizontal="left" vertical="center" wrapText="1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49" fontId="2" fillId="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27" xfId="0" applyFont="1" applyFill="1" applyBorder="1" applyAlignment="1" applyProtection="1">
      <alignment vertical="center" wrapText="1"/>
      <protection/>
    </xf>
    <xf numFmtId="0" fontId="5" fillId="3" borderId="41" xfId="0" applyFont="1" applyFill="1" applyBorder="1" applyAlignment="1" applyProtection="1">
      <alignment horizontal="center" vertical="center" wrapText="1"/>
      <protection/>
    </xf>
    <xf numFmtId="0" fontId="5" fillId="3" borderId="42" xfId="0" applyFont="1" applyFill="1" applyBorder="1" applyAlignment="1" applyProtection="1">
      <alignment horizontal="center" vertical="center" wrapText="1"/>
      <protection/>
    </xf>
    <xf numFmtId="0" fontId="5" fillId="3" borderId="43" xfId="0" applyFont="1" applyFill="1" applyBorder="1" applyAlignment="1" applyProtection="1">
      <alignment horizontal="center" vertical="center" wrapText="1"/>
      <protection/>
    </xf>
    <xf numFmtId="2" fontId="2" fillId="3" borderId="24" xfId="0" applyNumberFormat="1" applyFont="1" applyFill="1" applyBorder="1" applyAlignment="1" applyProtection="1">
      <alignment horizontal="left" vertical="center" wrapText="1"/>
      <protection/>
    </xf>
    <xf numFmtId="2" fontId="2" fillId="3" borderId="0" xfId="0" applyNumberFormat="1" applyFont="1" applyFill="1" applyBorder="1" applyAlignment="1" applyProtection="1">
      <alignment horizontal="left" vertical="center" wrapText="1"/>
      <protection/>
    </xf>
    <xf numFmtId="2" fontId="2" fillId="3" borderId="25" xfId="0" applyNumberFormat="1" applyFont="1" applyFill="1" applyBorder="1" applyAlignment="1" applyProtection="1">
      <alignment horizontal="left" vertical="center" wrapText="1"/>
      <protection/>
    </xf>
    <xf numFmtId="0" fontId="5" fillId="3" borderId="24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7" borderId="2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4" borderId="44" xfId="0" applyFont="1" applyFill="1" applyBorder="1" applyAlignment="1" applyProtection="1">
      <alignment horizontal="center" vertical="center"/>
      <protection/>
    </xf>
    <xf numFmtId="0" fontId="3" fillId="4" borderId="45" xfId="0" applyFont="1" applyFill="1" applyBorder="1" applyAlignment="1" applyProtection="1">
      <alignment horizontal="center" vertical="center"/>
      <protection/>
    </xf>
    <xf numFmtId="0" fontId="3" fillId="4" borderId="46" xfId="0" applyFont="1" applyFill="1" applyBorder="1" applyAlignment="1" applyProtection="1">
      <alignment horizontal="center" vertical="center"/>
      <protection/>
    </xf>
    <xf numFmtId="0" fontId="3" fillId="3" borderId="44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24" xfId="0" applyFont="1" applyFill="1" applyBorder="1" applyAlignment="1" applyProtection="1">
      <alignment vertical="center"/>
      <protection/>
    </xf>
    <xf numFmtId="0" fontId="5" fillId="3" borderId="47" xfId="0" applyFont="1" applyFill="1" applyBorder="1" applyAlignment="1" applyProtection="1">
      <alignment vertical="center"/>
      <protection/>
    </xf>
    <xf numFmtId="172" fontId="5" fillId="3" borderId="0" xfId="0" applyNumberFormat="1" applyFont="1" applyFill="1" applyBorder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 wrapText="1"/>
      <protection/>
    </xf>
    <xf numFmtId="0" fontId="5" fillId="3" borderId="27" xfId="0" applyNumberFormat="1" applyFont="1" applyFill="1" applyBorder="1" applyAlignment="1" applyProtection="1">
      <alignment vertical="center" wrapText="1"/>
      <protection/>
    </xf>
    <xf numFmtId="0" fontId="5" fillId="3" borderId="26" xfId="0" applyFont="1" applyFill="1" applyBorder="1" applyAlignment="1" applyProtection="1">
      <alignment vertical="center" wrapText="1"/>
      <protection/>
    </xf>
    <xf numFmtId="0" fontId="5" fillId="3" borderId="48" xfId="0" applyFont="1" applyFill="1" applyBorder="1" applyAlignment="1" applyProtection="1">
      <alignment vertical="center" wrapText="1"/>
      <protection/>
    </xf>
    <xf numFmtId="172" fontId="5" fillId="3" borderId="27" xfId="0" applyNumberFormat="1" applyFont="1" applyFill="1" applyBorder="1" applyAlignment="1" applyProtection="1">
      <alignment vertical="center"/>
      <protection/>
    </xf>
    <xf numFmtId="0" fontId="3" fillId="5" borderId="34" xfId="0" applyFont="1" applyFill="1" applyBorder="1" applyAlignment="1" applyProtection="1">
      <alignment horizontal="left" vertical="center"/>
      <protection/>
    </xf>
    <xf numFmtId="0" fontId="3" fillId="5" borderId="49" xfId="0" applyFont="1" applyFill="1" applyBorder="1" applyAlignment="1" applyProtection="1">
      <alignment horizontal="left" vertical="center"/>
      <protection/>
    </xf>
    <xf numFmtId="164" fontId="3" fillId="5" borderId="1" xfId="0" applyNumberFormat="1" applyFont="1" applyFill="1" applyBorder="1" applyAlignment="1" applyProtection="1">
      <alignment vertical="center"/>
      <protection/>
    </xf>
    <xf numFmtId="0" fontId="5" fillId="5" borderId="50" xfId="0" applyFont="1" applyFill="1" applyBorder="1" applyAlignment="1" applyProtection="1">
      <alignment vertical="center" wrapText="1"/>
      <protection/>
    </xf>
    <xf numFmtId="0" fontId="3" fillId="5" borderId="35" xfId="0" applyFont="1" applyFill="1" applyBorder="1" applyAlignment="1" applyProtection="1">
      <alignment horizontal="left" vertical="center"/>
      <protection/>
    </xf>
    <xf numFmtId="0" fontId="3" fillId="5" borderId="51" xfId="0" applyFont="1" applyFill="1" applyBorder="1" applyAlignment="1" applyProtection="1">
      <alignment horizontal="left" vertical="center"/>
      <protection/>
    </xf>
    <xf numFmtId="164" fontId="3" fillId="5" borderId="1" xfId="0" applyNumberFormat="1" applyFont="1" applyFill="1" applyBorder="1" applyAlignment="1" applyProtection="1">
      <alignment vertical="center" shrinkToFit="1"/>
      <protection/>
    </xf>
    <xf numFmtId="164" fontId="0" fillId="3" borderId="1" xfId="0" applyNumberFormat="1" applyFont="1" applyFill="1" applyBorder="1" applyAlignment="1" applyProtection="1">
      <alignment vertical="center" shrinkToFit="1"/>
      <protection/>
    </xf>
    <xf numFmtId="164" fontId="0" fillId="3" borderId="1" xfId="0" applyNumberFormat="1" applyFont="1" applyFill="1" applyBorder="1" applyAlignment="1" applyProtection="1">
      <alignment vertical="center"/>
      <protection/>
    </xf>
    <xf numFmtId="164" fontId="3" fillId="5" borderId="52" xfId="0" applyNumberFormat="1" applyFont="1" applyFill="1" applyBorder="1" applyAlignment="1" applyProtection="1">
      <alignment vertical="center" shrinkToFit="1"/>
      <protection/>
    </xf>
    <xf numFmtId="171" fontId="0" fillId="3" borderId="52" xfId="0" applyNumberFormat="1" applyFont="1" applyFill="1" applyBorder="1" applyAlignment="1" applyProtection="1">
      <alignment horizontal="center" vertical="center"/>
      <protection/>
    </xf>
    <xf numFmtId="171" fontId="0" fillId="3" borderId="50" xfId="0" applyNumberFormat="1" applyFont="1" applyFill="1" applyBorder="1" applyAlignment="1" applyProtection="1">
      <alignment horizontal="center" vertical="center"/>
      <protection/>
    </xf>
    <xf numFmtId="171" fontId="0" fillId="3" borderId="53" xfId="0" applyNumberFormat="1" applyFont="1" applyFill="1" applyBorder="1" applyAlignment="1" applyProtection="1">
      <alignment horizontal="center" vertical="center"/>
      <protection/>
    </xf>
    <xf numFmtId="0" fontId="0" fillId="3" borderId="37" xfId="0" applyFont="1" applyFill="1" applyBorder="1" applyAlignment="1">
      <alignment vertical="center"/>
    </xf>
    <xf numFmtId="0" fontId="0" fillId="3" borderId="54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5" xfId="0" applyFont="1" applyFill="1" applyBorder="1" applyAlignment="1" applyProtection="1">
      <alignment horizontal="center" vertical="center"/>
      <protection/>
    </xf>
    <xf numFmtId="171" fontId="0" fillId="3" borderId="1" xfId="0" applyNumberFormat="1" applyFont="1" applyFill="1" applyBorder="1" applyAlignment="1" applyProtection="1">
      <alignment horizontal="center" vertical="center"/>
      <protection/>
    </xf>
    <xf numFmtId="171" fontId="0" fillId="3" borderId="56" xfId="0" applyNumberFormat="1" applyFont="1" applyFill="1" applyBorder="1" applyAlignment="1" applyProtection="1">
      <alignment horizontal="center" vertical="center"/>
      <protection/>
    </xf>
    <xf numFmtId="171" fontId="0" fillId="3" borderId="29" xfId="0" applyNumberFormat="1" applyFont="1" applyFill="1" applyBorder="1" applyAlignment="1" applyProtection="1">
      <alignment horizontal="center" vertical="center"/>
      <protection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57" xfId="0" applyFont="1" applyFill="1" applyBorder="1" applyAlignment="1" applyProtection="1">
      <alignment horizontal="center" vertical="center"/>
      <protection/>
    </xf>
    <xf numFmtId="171" fontId="3" fillId="3" borderId="1" xfId="0" applyNumberFormat="1" applyFont="1" applyFill="1" applyBorder="1" applyAlignment="1" applyProtection="1">
      <alignment horizontal="center" vertical="center"/>
      <protection/>
    </xf>
    <xf numFmtId="171" fontId="3" fillId="3" borderId="56" xfId="0" applyNumberFormat="1" applyFont="1" applyFill="1" applyBorder="1" applyAlignment="1" applyProtection="1">
      <alignment horizontal="center" vertical="center"/>
      <protection/>
    </xf>
    <xf numFmtId="171" fontId="3" fillId="3" borderId="29" xfId="0" applyNumberFormat="1" applyFont="1" applyFill="1" applyBorder="1" applyAlignment="1" applyProtection="1">
      <alignment horizontal="center" vertical="center"/>
      <protection/>
    </xf>
    <xf numFmtId="0" fontId="3" fillId="3" borderId="31" xfId="0" applyFont="1" applyFill="1" applyBorder="1" applyAlignment="1" applyProtection="1">
      <alignment horizontal="center" vertical="center"/>
      <protection/>
    </xf>
    <xf numFmtId="0" fontId="3" fillId="3" borderId="58" xfId="0" applyFont="1" applyFill="1" applyBorder="1" applyAlignment="1" applyProtection="1">
      <alignment horizontal="center" vertical="center"/>
      <protection/>
    </xf>
    <xf numFmtId="171" fontId="3" fillId="3" borderId="15" xfId="0" applyNumberFormat="1" applyFont="1" applyFill="1" applyBorder="1" applyAlignment="1" applyProtection="1">
      <alignment horizontal="center" vertical="center"/>
      <protection/>
    </xf>
    <xf numFmtId="171" fontId="3" fillId="3" borderId="56" xfId="0" applyNumberFormat="1" applyFont="1" applyFill="1" applyBorder="1" applyAlignment="1" applyProtection="1">
      <alignment horizontal="center" vertical="center" shrinkToFit="1"/>
      <protection/>
    </xf>
    <xf numFmtId="171" fontId="3" fillId="3" borderId="29" xfId="0" applyNumberFormat="1" applyFont="1" applyFill="1" applyBorder="1" applyAlignment="1" applyProtection="1">
      <alignment horizontal="center" vertical="center" shrinkToFit="1"/>
      <protection/>
    </xf>
    <xf numFmtId="165" fontId="0" fillId="3" borderId="59" xfId="0" applyNumberFormat="1" applyFont="1" applyFill="1" applyBorder="1" applyAlignment="1" applyProtection="1">
      <alignment vertical="center"/>
      <protection/>
    </xf>
    <xf numFmtId="165" fontId="0" fillId="3" borderId="25" xfId="0" applyNumberFormat="1" applyFont="1" applyFill="1" applyBorder="1" applyAlignment="1" applyProtection="1">
      <alignment vertical="center"/>
      <protection/>
    </xf>
    <xf numFmtId="0" fontId="0" fillId="3" borderId="60" xfId="0" applyFont="1" applyFill="1" applyBorder="1" applyAlignment="1" applyProtection="1">
      <alignment vertical="center"/>
      <protection/>
    </xf>
    <xf numFmtId="0" fontId="0" fillId="3" borderId="61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165" fontId="0" fillId="3" borderId="62" xfId="0" applyNumberFormat="1" applyFont="1" applyFill="1" applyBorder="1" applyAlignment="1" applyProtection="1">
      <alignment horizontal="center" vertical="center" wrapText="1"/>
      <protection/>
    </xf>
    <xf numFmtId="165" fontId="0" fillId="3" borderId="55" xfId="0" applyNumberFormat="1" applyFont="1" applyFill="1" applyBorder="1" applyAlignment="1" applyProtection="1">
      <alignment horizontal="center" vertical="center"/>
      <protection/>
    </xf>
    <xf numFmtId="165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170" fontId="4" fillId="0" borderId="63" xfId="0" applyNumberFormat="1" applyFont="1" applyFill="1" applyBorder="1" applyAlignment="1" applyProtection="1">
      <alignment vertical="center"/>
      <protection locked="0"/>
    </xf>
    <xf numFmtId="170" fontId="4" fillId="0" borderId="64" xfId="0" applyNumberFormat="1" applyFont="1" applyFill="1" applyBorder="1" applyAlignment="1" applyProtection="1">
      <alignment vertical="center"/>
      <protection locked="0"/>
    </xf>
    <xf numFmtId="0" fontId="0" fillId="3" borderId="65" xfId="0" applyFont="1" applyFill="1" applyBorder="1" applyAlignment="1" applyProtection="1">
      <alignment vertical="center"/>
      <protection/>
    </xf>
    <xf numFmtId="0" fontId="0" fillId="3" borderId="66" xfId="0" applyFont="1" applyFill="1" applyBorder="1" applyAlignment="1" applyProtection="1">
      <alignment vertical="center"/>
      <protection/>
    </xf>
    <xf numFmtId="164" fontId="3" fillId="3" borderId="67" xfId="0" applyNumberFormat="1" applyFont="1" applyFill="1" applyBorder="1" applyAlignment="1" applyProtection="1">
      <alignment vertical="center"/>
      <protection/>
    </xf>
    <xf numFmtId="164" fontId="3" fillId="3" borderId="68" xfId="0" applyNumberFormat="1" applyFont="1" applyFill="1" applyBorder="1" applyAlignment="1" applyProtection="1">
      <alignment vertical="center"/>
      <protection/>
    </xf>
    <xf numFmtId="0" fontId="3" fillId="3" borderId="60" xfId="0" applyFont="1" applyFill="1" applyBorder="1" applyAlignment="1" applyProtection="1">
      <alignment vertical="center"/>
      <protection/>
    </xf>
    <xf numFmtId="0" fontId="3" fillId="3" borderId="61" xfId="0" applyFont="1" applyFill="1" applyBorder="1" applyAlignment="1" applyProtection="1">
      <alignment vertical="center"/>
      <protection/>
    </xf>
    <xf numFmtId="165" fontId="0" fillId="3" borderId="69" xfId="0" applyNumberFormat="1" applyFont="1" applyFill="1" applyBorder="1" applyAlignment="1" applyProtection="1">
      <alignment horizontal="center" vertical="center"/>
      <protection/>
    </xf>
    <xf numFmtId="165" fontId="0" fillId="3" borderId="70" xfId="0" applyNumberFormat="1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vertical="center"/>
      <protection locked="0"/>
    </xf>
    <xf numFmtId="0" fontId="0" fillId="0" borderId="72" xfId="0" applyFont="1" applyFill="1" applyBorder="1" applyAlignment="1" applyProtection="1">
      <alignment vertical="center"/>
      <protection locked="0"/>
    </xf>
    <xf numFmtId="170" fontId="4" fillId="0" borderId="73" xfId="0" applyNumberFormat="1" applyFont="1" applyFill="1" applyBorder="1" applyAlignment="1" applyProtection="1">
      <alignment vertical="center"/>
      <protection locked="0"/>
    </xf>
    <xf numFmtId="170" fontId="4" fillId="0" borderId="74" xfId="0" applyNumberFormat="1" applyFont="1" applyFill="1" applyBorder="1" applyAlignment="1" applyProtection="1">
      <alignment vertical="center"/>
      <protection locked="0"/>
    </xf>
    <xf numFmtId="170" fontId="4" fillId="3" borderId="69" xfId="0" applyNumberFormat="1" applyFont="1" applyFill="1" applyBorder="1" applyAlignment="1">
      <alignment vertical="center"/>
    </xf>
    <xf numFmtId="170" fontId="4" fillId="3" borderId="70" xfId="0" applyNumberFormat="1" applyFont="1" applyFill="1" applyBorder="1" applyAlignment="1">
      <alignment vertical="center"/>
    </xf>
    <xf numFmtId="170" fontId="4" fillId="3" borderId="73" xfId="0" applyNumberFormat="1" applyFont="1" applyFill="1" applyBorder="1" applyAlignment="1">
      <alignment vertical="center"/>
    </xf>
    <xf numFmtId="170" fontId="4" fillId="3" borderId="74" xfId="0" applyNumberFormat="1" applyFont="1" applyFill="1" applyBorder="1" applyAlignment="1">
      <alignment vertical="center"/>
    </xf>
    <xf numFmtId="170" fontId="4" fillId="3" borderId="56" xfId="0" applyNumberFormat="1" applyFont="1" applyFill="1" applyBorder="1" applyAlignment="1">
      <alignment vertical="center"/>
    </xf>
    <xf numFmtId="170" fontId="4" fillId="3" borderId="29" xfId="0" applyNumberFormat="1" applyFont="1" applyFill="1" applyBorder="1" applyAlignment="1">
      <alignment vertical="center"/>
    </xf>
    <xf numFmtId="164" fontId="3" fillId="3" borderId="50" xfId="0" applyNumberFormat="1" applyFont="1" applyFill="1" applyBorder="1" applyAlignment="1">
      <alignment horizontal="center" vertical="center"/>
    </xf>
    <xf numFmtId="164" fontId="3" fillId="3" borderId="5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vertical="center" shrinkToFit="1"/>
      <protection locked="0"/>
    </xf>
    <xf numFmtId="169" fontId="4" fillId="0" borderId="75" xfId="0" applyNumberFormat="1" applyFont="1" applyFill="1" applyBorder="1" applyAlignment="1" applyProtection="1">
      <alignment vertical="center"/>
      <protection locked="0"/>
    </xf>
    <xf numFmtId="169" fontId="4" fillId="0" borderId="76" xfId="0" applyNumberFormat="1" applyFont="1" applyFill="1" applyBorder="1" applyAlignment="1" applyProtection="1">
      <alignment vertical="center"/>
      <protection locked="0"/>
    </xf>
    <xf numFmtId="169" fontId="4" fillId="0" borderId="77" xfId="0" applyNumberFormat="1" applyFont="1" applyFill="1" applyBorder="1" applyAlignment="1" applyProtection="1">
      <alignment vertical="center"/>
      <protection locked="0"/>
    </xf>
    <xf numFmtId="169" fontId="4" fillId="0" borderId="74" xfId="0" applyNumberFormat="1" applyFont="1" applyFill="1" applyBorder="1" applyAlignment="1" applyProtection="1">
      <alignment vertical="center"/>
      <protection locked="0"/>
    </xf>
    <xf numFmtId="0" fontId="4" fillId="0" borderId="7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25" xfId="0" applyFont="1" applyFill="1" applyBorder="1" applyAlignment="1" applyProtection="1">
      <alignment horizontal="center" vertical="center"/>
      <protection/>
    </xf>
    <xf numFmtId="0" fontId="6" fillId="7" borderId="24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78" xfId="0" applyFont="1" applyFill="1" applyBorder="1" applyAlignment="1" applyProtection="1">
      <alignment vertical="center" shrinkToFit="1"/>
      <protection locked="0"/>
    </xf>
    <xf numFmtId="0" fontId="5" fillId="0" borderId="79" xfId="0" applyFont="1" applyFill="1" applyBorder="1" applyAlignment="1" applyProtection="1">
      <alignment vertical="center" shrinkToFit="1"/>
      <protection locked="0"/>
    </xf>
    <xf numFmtId="0" fontId="5" fillId="0" borderId="80" xfId="0" applyFont="1" applyFill="1" applyBorder="1" applyAlignment="1" applyProtection="1">
      <alignment vertical="center" shrinkToFit="1"/>
      <protection locked="0"/>
    </xf>
    <xf numFmtId="172" fontId="5" fillId="0" borderId="81" xfId="0" applyNumberFormat="1" applyFont="1" applyFill="1" applyBorder="1" applyAlignment="1" applyProtection="1">
      <alignment vertical="center" shrinkToFit="1"/>
      <protection locked="0"/>
    </xf>
    <xf numFmtId="172" fontId="5" fillId="0" borderId="80" xfId="0" applyNumberFormat="1" applyFont="1" applyFill="1" applyBorder="1" applyAlignment="1" applyProtection="1">
      <alignment vertical="center" shrinkToFit="1"/>
      <protection locked="0"/>
    </xf>
    <xf numFmtId="0" fontId="5" fillId="0" borderId="81" xfId="0" applyNumberFormat="1" applyFont="1" applyFill="1" applyBorder="1" applyAlignment="1" applyProtection="1">
      <alignment vertical="center" shrinkToFit="1"/>
      <protection locked="0"/>
    </xf>
    <xf numFmtId="0" fontId="5" fillId="0" borderId="80" xfId="0" applyNumberFormat="1" applyFont="1" applyFill="1" applyBorder="1" applyAlignment="1" applyProtection="1">
      <alignment vertical="center" shrinkToFit="1"/>
      <protection locked="0"/>
    </xf>
    <xf numFmtId="0" fontId="4" fillId="0" borderId="77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169" fontId="4" fillId="0" borderId="56" xfId="0" applyNumberFormat="1" applyFont="1" applyFill="1" applyBorder="1" applyAlignment="1" applyProtection="1">
      <alignment vertical="center"/>
      <protection locked="0"/>
    </xf>
    <xf numFmtId="169" fontId="4" fillId="0" borderId="29" xfId="0" applyNumberFormat="1" applyFont="1" applyFill="1" applyBorder="1" applyAlignment="1" applyProtection="1">
      <alignment vertical="center"/>
      <protection locked="0"/>
    </xf>
    <xf numFmtId="169" fontId="4" fillId="0" borderId="56" xfId="0" applyNumberFormat="1" applyFont="1" applyFill="1" applyBorder="1" applyAlignment="1" applyProtection="1">
      <alignment vertical="center" shrinkToFit="1"/>
      <protection locked="0"/>
    </xf>
    <xf numFmtId="169" fontId="4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82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169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169" fontId="5" fillId="0" borderId="2" xfId="0" applyNumberFormat="1" applyFont="1" applyFill="1" applyBorder="1" applyAlignment="1" applyProtection="1">
      <alignment vertical="center"/>
      <protection locked="0"/>
    </xf>
    <xf numFmtId="169" fontId="4" fillId="0" borderId="83" xfId="0" applyNumberFormat="1" applyFont="1" applyFill="1" applyBorder="1" applyAlignment="1" applyProtection="1">
      <alignment vertical="center"/>
      <protection locked="0"/>
    </xf>
    <xf numFmtId="169" fontId="4" fillId="0" borderId="84" xfId="0" applyNumberFormat="1" applyFont="1" applyFill="1" applyBorder="1" applyAlignment="1" applyProtection="1">
      <alignment vertical="center"/>
      <protection locked="0"/>
    </xf>
    <xf numFmtId="0" fontId="3" fillId="3" borderId="85" xfId="0" applyFont="1" applyFill="1" applyBorder="1" applyAlignment="1" applyProtection="1">
      <alignment horizontal="center" vertical="center"/>
      <protection/>
    </xf>
    <xf numFmtId="0" fontId="3" fillId="3" borderId="86" xfId="0" applyFont="1" applyFill="1" applyBorder="1" applyAlignment="1" applyProtection="1">
      <alignment horizontal="center" vertical="center"/>
      <protection/>
    </xf>
    <xf numFmtId="0" fontId="3" fillId="3" borderId="86" xfId="0" applyNumberFormat="1" applyFont="1" applyFill="1" applyBorder="1" applyAlignment="1" applyProtection="1">
      <alignment horizontal="center" vertical="center"/>
      <protection/>
    </xf>
    <xf numFmtId="0" fontId="3" fillId="3" borderId="87" xfId="0" applyNumberFormat="1" applyFont="1" applyFill="1" applyBorder="1" applyAlignment="1" applyProtection="1">
      <alignment horizontal="center" vertical="center"/>
      <protection/>
    </xf>
    <xf numFmtId="0" fontId="0" fillId="3" borderId="50" xfId="0" applyFont="1" applyFill="1" applyBorder="1" applyAlignment="1">
      <alignment horizontal="center" vertical="center"/>
    </xf>
    <xf numFmtId="165" fontId="6" fillId="3" borderId="50" xfId="0" applyNumberFormat="1" applyFont="1" applyFill="1" applyBorder="1" applyAlignment="1" applyProtection="1">
      <alignment horizontal="center" vertical="center" wrapText="1"/>
      <protection/>
    </xf>
    <xf numFmtId="165" fontId="6" fillId="3" borderId="53" xfId="0" applyNumberFormat="1" applyFont="1" applyFill="1" applyBorder="1" applyAlignment="1" applyProtection="1">
      <alignment horizontal="center" vertical="center" wrapText="1"/>
      <protection/>
    </xf>
    <xf numFmtId="0" fontId="15" fillId="3" borderId="44" xfId="0" applyFont="1" applyFill="1" applyBorder="1" applyAlignment="1" applyProtection="1">
      <alignment vertical="center" wrapText="1"/>
      <protection/>
    </xf>
    <xf numFmtId="0" fontId="15" fillId="3" borderId="45" xfId="0" applyFont="1" applyFill="1" applyBorder="1" applyAlignment="1" applyProtection="1">
      <alignment vertical="center" wrapText="1"/>
      <protection/>
    </xf>
    <xf numFmtId="0" fontId="15" fillId="3" borderId="46" xfId="0" applyFont="1" applyFill="1" applyBorder="1" applyAlignment="1" applyProtection="1">
      <alignment vertical="center" wrapText="1"/>
      <protection/>
    </xf>
    <xf numFmtId="0" fontId="7" fillId="3" borderId="4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7" fillId="3" borderId="46" xfId="0" applyFont="1" applyFill="1" applyBorder="1" applyAlignment="1">
      <alignment vertical="center" wrapText="1"/>
    </xf>
    <xf numFmtId="0" fontId="5" fillId="3" borderId="44" xfId="0" applyFont="1" applyFill="1" applyBorder="1" applyAlignment="1" applyProtection="1">
      <alignment vertical="center" wrapText="1"/>
      <protection/>
    </xf>
    <xf numFmtId="0" fontId="5" fillId="3" borderId="45" xfId="0" applyFont="1" applyFill="1" applyBorder="1" applyAlignment="1" applyProtection="1">
      <alignment vertical="center" wrapText="1"/>
      <protection/>
    </xf>
    <xf numFmtId="0" fontId="5" fillId="3" borderId="46" xfId="0" applyFont="1" applyFill="1" applyBorder="1" applyAlignment="1" applyProtection="1">
      <alignment vertical="center" wrapText="1"/>
      <protection/>
    </xf>
    <xf numFmtId="0" fontId="5" fillId="3" borderId="4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3" fillId="4" borderId="88" xfId="0" applyFont="1" applyFill="1" applyBorder="1" applyAlignment="1" applyProtection="1">
      <alignment horizontal="center" vertical="center"/>
      <protection/>
    </xf>
    <xf numFmtId="0" fontId="3" fillId="4" borderId="89" xfId="0" applyFont="1" applyFill="1" applyBorder="1" applyAlignment="1" applyProtection="1">
      <alignment horizontal="center" vertical="center"/>
      <protection/>
    </xf>
    <xf numFmtId="0" fontId="3" fillId="4" borderId="90" xfId="0" applyFont="1" applyFill="1" applyBorder="1" applyAlignment="1" applyProtection="1">
      <alignment horizontal="center" vertical="center"/>
      <protection/>
    </xf>
    <xf numFmtId="0" fontId="3" fillId="4" borderId="91" xfId="0" applyFont="1" applyFill="1" applyBorder="1" applyAlignment="1" applyProtection="1">
      <alignment horizontal="center" vertical="center"/>
      <protection/>
    </xf>
    <xf numFmtId="0" fontId="3" fillId="4" borderId="92" xfId="0" applyFont="1" applyFill="1" applyBorder="1" applyAlignment="1" applyProtection="1">
      <alignment horizontal="center" vertical="center"/>
      <protection/>
    </xf>
    <xf numFmtId="0" fontId="3" fillId="4" borderId="93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vertical="center" wrapText="1"/>
      <protection locked="0"/>
    </xf>
    <xf numFmtId="0" fontId="6" fillId="0" borderId="95" xfId="0" applyFont="1" applyFill="1" applyBorder="1" applyAlignment="1" applyProtection="1">
      <alignment vertical="center" wrapText="1"/>
      <protection locked="0"/>
    </xf>
    <xf numFmtId="0" fontId="6" fillId="0" borderId="96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164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3" borderId="97" xfId="0" applyFont="1" applyFill="1" applyBorder="1" applyAlignment="1" applyProtection="1">
      <alignment horizontal="right" vertical="center"/>
      <protection/>
    </xf>
    <xf numFmtId="0" fontId="0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00" xfId="0" applyFont="1" applyFill="1" applyBorder="1" applyAlignment="1" applyProtection="1">
      <alignment horizontal="center" vertical="center" shrinkToFit="1"/>
      <protection locked="0"/>
    </xf>
    <xf numFmtId="165" fontId="0" fillId="0" borderId="1" xfId="0" applyNumberFormat="1" applyFont="1" applyFill="1" applyBorder="1" applyAlignment="1" applyProtection="1">
      <alignment vertical="center" shrinkToFit="1"/>
      <protection locked="0"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4" borderId="88" xfId="0" applyNumberFormat="1" applyFont="1" applyFill="1" applyBorder="1" applyAlignment="1" applyProtection="1">
      <alignment horizontal="center" vertical="center" wrapText="1"/>
      <protection/>
    </xf>
    <xf numFmtId="0" fontId="3" fillId="4" borderId="89" xfId="0" applyNumberFormat="1" applyFont="1" applyFill="1" applyBorder="1" applyAlignment="1" applyProtection="1">
      <alignment horizontal="center" vertical="center" wrapText="1"/>
      <protection/>
    </xf>
    <xf numFmtId="0" fontId="3" fillId="4" borderId="90" xfId="0" applyNumberFormat="1" applyFont="1" applyFill="1" applyBorder="1" applyAlignment="1" applyProtection="1">
      <alignment horizontal="center" vertical="center" wrapText="1"/>
      <protection/>
    </xf>
    <xf numFmtId="0" fontId="3" fillId="4" borderId="91" xfId="0" applyNumberFormat="1" applyFont="1" applyFill="1" applyBorder="1" applyAlignment="1" applyProtection="1">
      <alignment horizontal="center" vertical="center" wrapText="1"/>
      <protection/>
    </xf>
    <xf numFmtId="0" fontId="3" fillId="4" borderId="92" xfId="0" applyNumberFormat="1" applyFont="1" applyFill="1" applyBorder="1" applyAlignment="1" applyProtection="1">
      <alignment horizontal="center" vertical="center" wrapText="1"/>
      <protection/>
    </xf>
    <xf numFmtId="0" fontId="3" fillId="4" borderId="93" xfId="0" applyNumberFormat="1" applyFont="1" applyFill="1" applyBorder="1" applyAlignment="1" applyProtection="1">
      <alignment horizontal="center" vertical="center" wrapText="1"/>
      <protection/>
    </xf>
    <xf numFmtId="0" fontId="0" fillId="3" borderId="101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164" fontId="2" fillId="5" borderId="1" xfId="0" applyNumberFormat="1" applyFont="1" applyFill="1" applyBorder="1" applyAlignment="1" applyProtection="1">
      <alignment vertical="center"/>
      <protection/>
    </xf>
    <xf numFmtId="9" fontId="5" fillId="3" borderId="102" xfId="0" applyNumberFormat="1" applyFont="1" applyFill="1" applyBorder="1" applyAlignment="1" applyProtection="1">
      <alignment vertical="center" wrapText="1"/>
      <protection/>
    </xf>
    <xf numFmtId="9" fontId="5" fillId="3" borderId="103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98" xfId="0" applyFont="1" applyFill="1" applyBorder="1" applyAlignment="1" applyProtection="1">
      <alignment vertical="center" wrapText="1"/>
      <protection locked="0"/>
    </xf>
    <xf numFmtId="0" fontId="0" fillId="0" borderId="99" xfId="0" applyFont="1" applyFill="1" applyBorder="1" applyAlignment="1" applyProtection="1">
      <alignment vertical="center" wrapText="1"/>
      <protection locked="0"/>
    </xf>
    <xf numFmtId="0" fontId="0" fillId="0" borderId="10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shrinkToFit="1"/>
      <protection/>
    </xf>
    <xf numFmtId="0" fontId="4" fillId="3" borderId="47" xfId="0" applyFont="1" applyFill="1" applyBorder="1" applyAlignment="1" applyProtection="1">
      <alignment vertical="center" shrinkToFi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1" xfId="0" applyFill="1" applyBorder="1" applyAlignment="1" applyProtection="1">
      <alignment vertical="center" shrinkToFit="1"/>
      <protection locked="0"/>
    </xf>
    <xf numFmtId="0" fontId="0" fillId="0" borderId="80" xfId="0" applyBorder="1" applyAlignment="1" applyProtection="1">
      <alignment vertical="center" shrinkToFit="1"/>
      <protection locked="0"/>
    </xf>
    <xf numFmtId="0" fontId="0" fillId="0" borderId="81" xfId="0" applyBorder="1" applyAlignment="1" applyProtection="1">
      <alignment vertical="center" shrinkToFit="1"/>
      <protection locked="0"/>
    </xf>
    <xf numFmtId="0" fontId="2" fillId="4" borderId="88" xfId="0" applyFont="1" applyFill="1" applyBorder="1" applyAlignment="1" applyProtection="1">
      <alignment horizontal="center" vertical="center" wrapText="1"/>
      <protection/>
    </xf>
    <xf numFmtId="0" fontId="2" fillId="4" borderId="89" xfId="0" applyFont="1" applyFill="1" applyBorder="1" applyAlignment="1" applyProtection="1">
      <alignment horizontal="center" vertical="center" wrapText="1"/>
      <protection/>
    </xf>
    <xf numFmtId="0" fontId="2" fillId="4" borderId="90" xfId="0" applyFont="1" applyFill="1" applyBorder="1" applyAlignment="1" applyProtection="1">
      <alignment horizontal="center" vertical="center" wrapText="1"/>
      <protection/>
    </xf>
    <xf numFmtId="0" fontId="3" fillId="4" borderId="44" xfId="0" applyFont="1" applyFill="1" applyBorder="1" applyAlignment="1" applyProtection="1">
      <alignment horizontal="center" vertical="center" wrapText="1"/>
      <protection/>
    </xf>
    <xf numFmtId="0" fontId="3" fillId="4" borderId="45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45" xfId="0" applyFont="1" applyFill="1" applyBorder="1" applyAlignment="1" applyProtection="1">
      <alignment horizontal="center" vertical="center" wrapText="1"/>
      <protection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92"/>
  <sheetViews>
    <sheetView tabSelected="1" view="pageBreakPreview" zoomScaleSheetLayoutView="100" workbookViewId="0" topLeftCell="A1">
      <selection activeCell="D7" sqref="D7:I7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4"/>
    </row>
    <row r="2" spans="1:9" ht="13.5" customHeight="1">
      <c r="A2" s="385" t="s">
        <v>320</v>
      </c>
      <c r="B2" s="386"/>
      <c r="C2" s="386"/>
      <c r="D2" s="386"/>
      <c r="E2" s="386"/>
      <c r="F2" s="386"/>
      <c r="G2" s="386"/>
      <c r="H2" s="386"/>
      <c r="I2" s="387"/>
    </row>
    <row r="3" spans="1:9" ht="13.5" customHeight="1">
      <c r="A3" s="385"/>
      <c r="B3" s="386"/>
      <c r="C3" s="386"/>
      <c r="D3" s="386"/>
      <c r="E3" s="386"/>
      <c r="F3" s="386"/>
      <c r="G3" s="386"/>
      <c r="H3" s="386"/>
      <c r="I3" s="387"/>
    </row>
    <row r="4" spans="1:9" ht="21.75" customHeight="1">
      <c r="A4" s="385"/>
      <c r="B4" s="386"/>
      <c r="C4" s="386"/>
      <c r="D4" s="386"/>
      <c r="E4" s="386"/>
      <c r="F4" s="386"/>
      <c r="G4" s="386"/>
      <c r="H4" s="386"/>
      <c r="I4" s="387"/>
    </row>
    <row r="5" spans="1:9" ht="21" customHeight="1">
      <c r="A5" s="388" t="s">
        <v>322</v>
      </c>
      <c r="B5" s="389"/>
      <c r="C5" s="389"/>
      <c r="D5" s="389"/>
      <c r="E5" s="389"/>
      <c r="F5" s="389"/>
      <c r="G5" s="389"/>
      <c r="H5" s="389"/>
      <c r="I5" s="390"/>
    </row>
    <row r="6" spans="1:9" ht="13.5" customHeight="1">
      <c r="A6" s="105"/>
      <c r="B6" s="2"/>
      <c r="C6" s="2"/>
      <c r="D6" s="2"/>
      <c r="E6" s="2"/>
      <c r="F6" s="2"/>
      <c r="G6" s="2"/>
      <c r="H6" s="2"/>
      <c r="I6" s="106"/>
    </row>
    <row r="7" spans="1:9" ht="13.5" customHeight="1">
      <c r="A7" s="107" t="s">
        <v>1</v>
      </c>
      <c r="B7" s="2"/>
      <c r="C7" s="2"/>
      <c r="D7" s="391"/>
      <c r="E7" s="391"/>
      <c r="F7" s="391"/>
      <c r="G7" s="391"/>
      <c r="H7" s="391"/>
      <c r="I7" s="392"/>
    </row>
    <row r="8" spans="1:9" ht="13.5" customHeight="1">
      <c r="A8" s="105" t="s">
        <v>2</v>
      </c>
      <c r="B8" s="2"/>
      <c r="C8" s="2"/>
      <c r="D8" s="348"/>
      <c r="E8" s="348"/>
      <c r="F8" s="348"/>
      <c r="G8" s="2"/>
      <c r="H8" s="2"/>
      <c r="I8" s="106"/>
    </row>
    <row r="9" spans="1:9" ht="13.5" customHeight="1">
      <c r="A9" s="105" t="s">
        <v>3</v>
      </c>
      <c r="B9" s="378"/>
      <c r="C9" s="378"/>
      <c r="D9" s="21"/>
      <c r="E9" s="83"/>
      <c r="F9" s="2"/>
      <c r="G9" s="2"/>
      <c r="H9" s="2"/>
      <c r="I9" s="106"/>
    </row>
    <row r="10" spans="1:9" ht="13.5" customHeight="1">
      <c r="A10" s="105" t="s">
        <v>4</v>
      </c>
      <c r="B10" s="378"/>
      <c r="C10" s="378"/>
      <c r="D10" s="86"/>
      <c r="E10" s="84" t="s">
        <v>286</v>
      </c>
      <c r="F10" s="86" t="s">
        <v>288</v>
      </c>
      <c r="G10" s="379"/>
      <c r="H10" s="380"/>
      <c r="I10" s="108"/>
    </row>
    <row r="11" spans="1:9" ht="13.5" customHeight="1">
      <c r="A11" s="105"/>
      <c r="B11" s="2"/>
      <c r="C11" s="2"/>
      <c r="D11" s="2"/>
      <c r="E11" s="85"/>
      <c r="F11" s="85" t="s">
        <v>287</v>
      </c>
      <c r="G11" s="381"/>
      <c r="H11" s="380"/>
      <c r="I11" s="108"/>
    </row>
    <row r="12" spans="1:9" ht="13.5" customHeight="1">
      <c r="A12" s="107" t="s">
        <v>5</v>
      </c>
      <c r="B12" s="2"/>
      <c r="C12" s="2"/>
      <c r="D12" s="2"/>
      <c r="E12" s="2"/>
      <c r="F12" s="2"/>
      <c r="G12" s="2"/>
      <c r="H12" s="2"/>
      <c r="I12" s="106"/>
    </row>
    <row r="13" spans="1:9" ht="13.5" customHeight="1">
      <c r="A13" s="105" t="s">
        <v>6</v>
      </c>
      <c r="B13" s="2"/>
      <c r="C13" s="2"/>
      <c r="D13" s="348"/>
      <c r="E13" s="348"/>
      <c r="F13" s="348"/>
      <c r="G13" s="348"/>
      <c r="H13" s="348"/>
      <c r="I13" s="106"/>
    </row>
    <row r="14" spans="1:9" ht="13.5" customHeight="1">
      <c r="A14" s="105" t="s">
        <v>7</v>
      </c>
      <c r="B14" s="2"/>
      <c r="C14" s="348"/>
      <c r="D14" s="348"/>
      <c r="E14" s="348"/>
      <c r="F14" s="4" t="s">
        <v>8</v>
      </c>
      <c r="G14" s="5"/>
      <c r="H14" s="2"/>
      <c r="I14" s="106"/>
    </row>
    <row r="15" spans="1:9" ht="13.5" customHeight="1">
      <c r="A15" s="105" t="s">
        <v>9</v>
      </c>
      <c r="B15" s="2"/>
      <c r="C15" s="179"/>
      <c r="D15" s="179"/>
      <c r="E15" s="6"/>
      <c r="F15" s="2" t="s">
        <v>10</v>
      </c>
      <c r="G15" s="156" t="e">
        <f>VLOOKUP(C15,číselník,2)</f>
        <v>#N/A</v>
      </c>
      <c r="H15" s="2"/>
      <c r="I15" s="106"/>
    </row>
    <row r="16" spans="1:9" s="7" customFormat="1" ht="13.5" customHeight="1">
      <c r="A16" s="105" t="s">
        <v>11</v>
      </c>
      <c r="B16" s="2"/>
      <c r="C16" s="87" t="e">
        <f>VLOOKUP(C15,číselník,3)</f>
        <v>#N/A</v>
      </c>
      <c r="D16" s="2"/>
      <c r="E16" s="2"/>
      <c r="F16" s="2" t="s">
        <v>12</v>
      </c>
      <c r="G16" s="156" t="e">
        <f>VLOOKUP(C15,číselník,4)</f>
        <v>#N/A</v>
      </c>
      <c r="H16" s="2"/>
      <c r="I16" s="106"/>
    </row>
    <row r="17" spans="1:9" ht="13.5" customHeight="1">
      <c r="A17" s="109"/>
      <c r="B17" s="2"/>
      <c r="C17" s="2"/>
      <c r="D17" s="2"/>
      <c r="E17" s="2"/>
      <c r="F17" s="2"/>
      <c r="G17" s="2"/>
      <c r="H17" s="2"/>
      <c r="I17" s="106"/>
    </row>
    <row r="18" spans="1:9" ht="13.5" customHeight="1">
      <c r="A18" s="107" t="s">
        <v>13</v>
      </c>
      <c r="B18" s="2"/>
      <c r="C18" s="2"/>
      <c r="D18" s="2"/>
      <c r="E18" s="2"/>
      <c r="F18" s="2"/>
      <c r="G18" s="2"/>
      <c r="H18" s="2"/>
      <c r="I18" s="106"/>
    </row>
    <row r="19" spans="1:9" ht="13.5" customHeight="1">
      <c r="A19" s="105" t="s">
        <v>14</v>
      </c>
      <c r="B19" s="2"/>
      <c r="C19" s="179"/>
      <c r="D19" s="179"/>
      <c r="E19" s="348"/>
      <c r="F19" s="348"/>
      <c r="G19" s="348"/>
      <c r="H19" s="348"/>
      <c r="I19" s="106"/>
    </row>
    <row r="20" spans="1:9" ht="13.5" customHeight="1">
      <c r="A20" s="105" t="s">
        <v>15</v>
      </c>
      <c r="B20" s="2"/>
      <c r="C20" s="348"/>
      <c r="D20" s="348"/>
      <c r="E20" s="348"/>
      <c r="F20" s="4" t="s">
        <v>16</v>
      </c>
      <c r="G20" s="357"/>
      <c r="H20" s="357"/>
      <c r="I20" s="106"/>
    </row>
    <row r="21" spans="1:9" ht="13.5" customHeight="1">
      <c r="A21" s="105"/>
      <c r="B21" s="2"/>
      <c r="C21" s="2"/>
      <c r="D21" s="2"/>
      <c r="E21" s="2"/>
      <c r="F21" s="2"/>
      <c r="G21" s="2"/>
      <c r="H21" s="2"/>
      <c r="I21" s="106"/>
    </row>
    <row r="22" spans="1:9" ht="13.5" customHeight="1">
      <c r="A22" s="105" t="s">
        <v>17</v>
      </c>
      <c r="B22" s="8"/>
      <c r="C22" s="8"/>
      <c r="D22" s="8"/>
      <c r="E22" s="357"/>
      <c r="F22" s="357"/>
      <c r="G22" s="357"/>
      <c r="H22" s="2"/>
      <c r="I22" s="106"/>
    </row>
    <row r="23" spans="1:9" ht="13.5" customHeight="1">
      <c r="A23" s="105"/>
      <c r="B23" s="2"/>
      <c r="C23" s="2"/>
      <c r="D23" s="8"/>
      <c r="E23" s="8"/>
      <c r="F23" s="8"/>
      <c r="G23" s="8"/>
      <c r="H23" s="8"/>
      <c r="I23" s="110"/>
    </row>
    <row r="24" spans="1:9" ht="13.5" customHeight="1">
      <c r="A24" s="375" t="s">
        <v>18</v>
      </c>
      <c r="B24" s="376"/>
      <c r="C24" s="349"/>
      <c r="D24" s="349"/>
      <c r="E24" s="377" t="s">
        <v>19</v>
      </c>
      <c r="F24" s="377"/>
      <c r="G24" s="378"/>
      <c r="H24" s="378"/>
      <c r="I24" s="106"/>
    </row>
    <row r="25" spans="1:9" ht="13.5" customHeight="1">
      <c r="A25" s="105"/>
      <c r="B25" s="2"/>
      <c r="C25" s="2"/>
      <c r="D25" s="2"/>
      <c r="E25" s="377"/>
      <c r="F25" s="377"/>
      <c r="G25" s="10"/>
      <c r="H25" s="2"/>
      <c r="I25" s="106"/>
    </row>
    <row r="26" spans="1:9" ht="13.5" customHeight="1">
      <c r="A26" s="105"/>
      <c r="B26" s="2"/>
      <c r="C26" s="8"/>
      <c r="D26" s="8"/>
      <c r="E26" s="8"/>
      <c r="F26" s="8"/>
      <c r="G26" s="8"/>
      <c r="H26" s="8"/>
      <c r="I26" s="106"/>
    </row>
    <row r="27" spans="1:9" ht="13.5" customHeight="1">
      <c r="A27" s="105" t="s">
        <v>20</v>
      </c>
      <c r="B27" s="2"/>
      <c r="C27" s="8"/>
      <c r="D27" s="370"/>
      <c r="E27" s="370"/>
      <c r="F27" s="370"/>
      <c r="G27" s="370"/>
      <c r="H27" s="370"/>
      <c r="I27" s="106"/>
    </row>
    <row r="28" spans="1:9" ht="13.5" customHeight="1">
      <c r="A28" s="105"/>
      <c r="B28" s="8"/>
      <c r="C28" s="8"/>
      <c r="D28" s="370"/>
      <c r="E28" s="370"/>
      <c r="F28" s="370"/>
      <c r="G28" s="370"/>
      <c r="H28" s="370"/>
      <c r="I28" s="110"/>
    </row>
    <row r="29" spans="1:9" ht="13.5" customHeight="1">
      <c r="A29" s="111" t="s">
        <v>21</v>
      </c>
      <c r="B29" s="2"/>
      <c r="C29" s="2"/>
      <c r="D29" s="2"/>
      <c r="E29" s="2"/>
      <c r="F29" s="2"/>
      <c r="G29" s="2"/>
      <c r="H29" s="2"/>
      <c r="I29" s="106"/>
    </row>
    <row r="30" spans="1:9" ht="13.5" customHeight="1">
      <c r="A30" s="107" t="s">
        <v>22</v>
      </c>
      <c r="B30" s="2"/>
      <c r="C30" s="371"/>
      <c r="D30" s="371"/>
      <c r="E30" s="371"/>
      <c r="F30" s="371"/>
      <c r="G30" s="371"/>
      <c r="H30" s="371"/>
      <c r="I30" s="106"/>
    </row>
    <row r="31" spans="1:9" ht="13.5" customHeight="1">
      <c r="A31" s="105"/>
      <c r="B31" s="2"/>
      <c r="C31" s="371"/>
      <c r="D31" s="371"/>
      <c r="E31" s="371"/>
      <c r="F31" s="371"/>
      <c r="G31" s="371"/>
      <c r="H31" s="371"/>
      <c r="I31" s="106"/>
    </row>
    <row r="32" spans="1:9" ht="13.5" customHeight="1">
      <c r="A32" s="112" t="s">
        <v>23</v>
      </c>
      <c r="B32" s="2"/>
      <c r="C32" s="2"/>
      <c r="D32" s="2"/>
      <c r="E32" s="306"/>
      <c r="F32" s="306"/>
      <c r="G32" s="306"/>
      <c r="H32" s="306"/>
      <c r="I32" s="106"/>
    </row>
    <row r="33" spans="1:9" ht="13.5" customHeight="1">
      <c r="A33" s="105"/>
      <c r="B33" s="2"/>
      <c r="C33" s="2"/>
      <c r="D33" s="2"/>
      <c r="E33" s="2"/>
      <c r="F33" s="2"/>
      <c r="G33" s="2"/>
      <c r="H33" s="2"/>
      <c r="I33" s="106"/>
    </row>
    <row r="34" spans="1:9" ht="13.5" customHeight="1">
      <c r="A34" s="113" t="s">
        <v>24</v>
      </c>
      <c r="B34" s="8"/>
      <c r="C34" s="8"/>
      <c r="D34" s="8"/>
      <c r="E34" s="8"/>
      <c r="F34" s="8"/>
      <c r="G34" s="8"/>
      <c r="H34" s="8"/>
      <c r="I34" s="106"/>
    </row>
    <row r="35" spans="1:9" ht="13.5" customHeight="1">
      <c r="A35" s="372"/>
      <c r="B35" s="373"/>
      <c r="C35" s="373"/>
      <c r="D35" s="373"/>
      <c r="E35" s="373"/>
      <c r="F35" s="373"/>
      <c r="G35" s="373"/>
      <c r="H35" s="373"/>
      <c r="I35" s="374"/>
    </row>
    <row r="36" spans="1:9" ht="13.5" customHeight="1">
      <c r="A36" s="372"/>
      <c r="B36" s="373"/>
      <c r="C36" s="373"/>
      <c r="D36" s="373"/>
      <c r="E36" s="373"/>
      <c r="F36" s="373"/>
      <c r="G36" s="373"/>
      <c r="H36" s="373"/>
      <c r="I36" s="374"/>
    </row>
    <row r="37" spans="1:9" ht="13.5" customHeight="1">
      <c r="A37" s="372"/>
      <c r="B37" s="373"/>
      <c r="C37" s="373"/>
      <c r="D37" s="373"/>
      <c r="E37" s="373"/>
      <c r="F37" s="373"/>
      <c r="G37" s="373"/>
      <c r="H37" s="373"/>
      <c r="I37" s="374"/>
    </row>
    <row r="38" spans="1:9" ht="13.5" customHeight="1">
      <c r="A38" s="372"/>
      <c r="B38" s="373"/>
      <c r="C38" s="373"/>
      <c r="D38" s="373"/>
      <c r="E38" s="373"/>
      <c r="F38" s="373"/>
      <c r="G38" s="373"/>
      <c r="H38" s="373"/>
      <c r="I38" s="374"/>
    </row>
    <row r="39" spans="1:9" ht="13.5" customHeight="1">
      <c r="A39" s="372"/>
      <c r="B39" s="373"/>
      <c r="C39" s="373"/>
      <c r="D39" s="373"/>
      <c r="E39" s="373"/>
      <c r="F39" s="373"/>
      <c r="G39" s="373"/>
      <c r="H39" s="373"/>
      <c r="I39" s="374"/>
    </row>
    <row r="40" spans="1:9" ht="13.5" customHeight="1">
      <c r="A40" s="372"/>
      <c r="B40" s="373"/>
      <c r="C40" s="373"/>
      <c r="D40" s="373"/>
      <c r="E40" s="373"/>
      <c r="F40" s="373"/>
      <c r="G40" s="373"/>
      <c r="H40" s="373"/>
      <c r="I40" s="374"/>
    </row>
    <row r="41" spans="1:9" ht="13.5" customHeight="1">
      <c r="A41" s="105"/>
      <c r="B41" s="2"/>
      <c r="C41" s="2"/>
      <c r="D41" s="2"/>
      <c r="E41" s="2"/>
      <c r="F41" s="2"/>
      <c r="G41" s="2"/>
      <c r="H41" s="2"/>
      <c r="I41" s="106"/>
    </row>
    <row r="42" spans="1:9" ht="13.5" customHeight="1">
      <c r="A42" s="105" t="s">
        <v>25</v>
      </c>
      <c r="B42" s="8"/>
      <c r="C42" s="351"/>
      <c r="D42" s="351"/>
      <c r="E42" s="364" t="s">
        <v>26</v>
      </c>
      <c r="F42" s="364"/>
      <c r="G42" s="365"/>
      <c r="H42" s="365"/>
      <c r="I42" s="366"/>
    </row>
    <row r="43" spans="1:9" ht="13.5" customHeight="1">
      <c r="A43" s="105"/>
      <c r="B43" s="2"/>
      <c r="C43" s="2"/>
      <c r="D43" s="2"/>
      <c r="E43" s="2"/>
      <c r="F43" s="2"/>
      <c r="G43" s="2"/>
      <c r="H43" s="2"/>
      <c r="I43" s="106"/>
    </row>
    <row r="44" spans="1:9" ht="16.5" customHeight="1">
      <c r="A44" s="114" t="s">
        <v>27</v>
      </c>
      <c r="B44" s="2"/>
      <c r="C44" s="2"/>
      <c r="D44" s="2"/>
      <c r="E44" s="2"/>
      <c r="F44" s="367">
        <f>D196</f>
        <v>0</v>
      </c>
      <c r="G44" s="367"/>
      <c r="H44" s="368" t="s">
        <v>28</v>
      </c>
      <c r="I44" s="369"/>
    </row>
    <row r="45" spans="1:9" ht="18" customHeight="1">
      <c r="A45" s="114" t="s">
        <v>284</v>
      </c>
      <c r="B45" s="2"/>
      <c r="C45" s="8"/>
      <c r="D45" s="8"/>
      <c r="E45" s="8"/>
      <c r="F45" s="367">
        <f>D200</f>
        <v>0</v>
      </c>
      <c r="G45" s="367"/>
      <c r="H45" s="368"/>
      <c r="I45" s="369"/>
    </row>
    <row r="46" spans="1:9" ht="13.5" customHeight="1">
      <c r="A46" s="105"/>
      <c r="B46" s="2"/>
      <c r="C46" s="2"/>
      <c r="D46" s="8"/>
      <c r="E46" s="8"/>
      <c r="F46" s="8"/>
      <c r="G46" s="2"/>
      <c r="H46" s="2"/>
      <c r="I46" s="106"/>
    </row>
    <row r="47" spans="1:9" ht="13.5" customHeight="1">
      <c r="A47" s="107" t="s">
        <v>29</v>
      </c>
      <c r="B47" s="2"/>
      <c r="C47" s="2"/>
      <c r="D47" s="2"/>
      <c r="E47" s="356"/>
      <c r="F47" s="356"/>
      <c r="G47" s="356"/>
      <c r="H47" s="356"/>
      <c r="I47" s="106"/>
    </row>
    <row r="48" spans="1:9" ht="13.5" customHeight="1">
      <c r="A48" s="105" t="s">
        <v>30</v>
      </c>
      <c r="B48" s="348"/>
      <c r="C48" s="348"/>
      <c r="D48" s="348"/>
      <c r="E48" s="2" t="s">
        <v>31</v>
      </c>
      <c r="F48" s="357"/>
      <c r="G48" s="357"/>
      <c r="H48" s="2"/>
      <c r="I48" s="106"/>
    </row>
    <row r="49" spans="1:9" ht="13.5" customHeight="1" thickBot="1">
      <c r="A49" s="115"/>
      <c r="B49" s="116"/>
      <c r="C49" s="116"/>
      <c r="D49" s="116"/>
      <c r="E49" s="116"/>
      <c r="F49" s="116"/>
      <c r="G49" s="116"/>
      <c r="H49" s="116"/>
      <c r="I49" s="117"/>
    </row>
    <row r="50" spans="1:9" ht="15" customHeight="1" thickBot="1">
      <c r="A50" s="358" t="s">
        <v>32</v>
      </c>
      <c r="B50" s="359"/>
      <c r="C50" s="359"/>
      <c r="D50" s="359"/>
      <c r="E50" s="359"/>
      <c r="F50" s="359"/>
      <c r="G50" s="359"/>
      <c r="H50" s="359"/>
      <c r="I50" s="360"/>
    </row>
    <row r="51" spans="1:9" ht="21" customHeight="1">
      <c r="A51" s="361"/>
      <c r="B51" s="362"/>
      <c r="C51" s="362"/>
      <c r="D51" s="362"/>
      <c r="E51" s="362"/>
      <c r="F51" s="362"/>
      <c r="G51" s="362"/>
      <c r="H51" s="362"/>
      <c r="I51" s="363"/>
    </row>
    <row r="52" spans="1:9" ht="13.5" customHeight="1">
      <c r="A52" s="113"/>
      <c r="B52" s="2"/>
      <c r="C52" s="2"/>
      <c r="D52" s="2"/>
      <c r="E52" s="2"/>
      <c r="F52" s="2"/>
      <c r="G52" s="2"/>
      <c r="H52" s="2"/>
      <c r="I52" s="106"/>
    </row>
    <row r="53" spans="1:9" ht="13.5" customHeight="1">
      <c r="A53" s="118" t="s">
        <v>33</v>
      </c>
      <c r="B53" s="8"/>
      <c r="C53" s="351"/>
      <c r="D53" s="351"/>
      <c r="E53" s="8"/>
      <c r="F53" s="8" t="s">
        <v>34</v>
      </c>
      <c r="G53" s="8"/>
      <c r="H53" s="11"/>
      <c r="I53" s="110"/>
    </row>
    <row r="54" spans="1:9" ht="13.5" customHeight="1">
      <c r="A54" s="113"/>
      <c r="B54" s="8"/>
      <c r="C54" s="8"/>
      <c r="D54" s="8"/>
      <c r="E54" s="8"/>
      <c r="F54" s="8"/>
      <c r="G54" s="8"/>
      <c r="H54" s="8"/>
      <c r="I54" s="110"/>
    </row>
    <row r="55" spans="1:9" ht="13.5" customHeight="1">
      <c r="A55" s="113" t="s">
        <v>35</v>
      </c>
      <c r="B55" s="8"/>
      <c r="C55" s="8"/>
      <c r="D55" s="8"/>
      <c r="E55" s="8"/>
      <c r="F55" s="13"/>
      <c r="G55" s="8"/>
      <c r="H55" s="8"/>
      <c r="I55" s="110"/>
    </row>
    <row r="56" spans="1:9" ht="13.5" customHeight="1">
      <c r="A56" s="113" t="s">
        <v>36</v>
      </c>
      <c r="B56" s="8"/>
      <c r="C56" s="8"/>
      <c r="D56" s="8"/>
      <c r="E56" s="8"/>
      <c r="F56" s="13"/>
      <c r="G56" s="8"/>
      <c r="H56" s="8"/>
      <c r="I56" s="110"/>
    </row>
    <row r="57" spans="1:9" ht="13.5" customHeight="1">
      <c r="A57" s="105" t="s">
        <v>37</v>
      </c>
      <c r="B57" s="8"/>
      <c r="C57" s="8"/>
      <c r="D57" s="8"/>
      <c r="E57" s="8"/>
      <c r="F57" s="13"/>
      <c r="G57" s="8"/>
      <c r="H57" s="8"/>
      <c r="I57" s="110"/>
    </row>
    <row r="58" spans="1:9" ht="13.5" customHeight="1">
      <c r="A58" s="119" t="s">
        <v>323</v>
      </c>
      <c r="B58" s="2"/>
      <c r="C58" s="2"/>
      <c r="D58" s="2"/>
      <c r="E58" s="2"/>
      <c r="F58" s="9"/>
      <c r="G58" s="2"/>
      <c r="H58" s="2"/>
      <c r="I58" s="106"/>
    </row>
    <row r="59" spans="1:9" ht="13.5" customHeight="1">
      <c r="A59" s="119" t="s">
        <v>294</v>
      </c>
      <c r="B59" s="2"/>
      <c r="C59" s="2"/>
      <c r="D59" s="2"/>
      <c r="E59" s="2"/>
      <c r="F59" s="14"/>
      <c r="G59" s="2"/>
      <c r="H59" s="2"/>
      <c r="I59" s="106"/>
    </row>
    <row r="60" spans="1:9" ht="13.5" customHeight="1">
      <c r="A60" s="120"/>
      <c r="B60" s="2"/>
      <c r="C60" s="2"/>
      <c r="D60" s="2"/>
      <c r="E60" s="2"/>
      <c r="F60" s="15"/>
      <c r="G60" s="2"/>
      <c r="H60" s="2"/>
      <c r="I60" s="106"/>
    </row>
    <row r="61" spans="1:9" ht="13.5" customHeight="1">
      <c r="A61" s="113" t="s">
        <v>38</v>
      </c>
      <c r="B61" s="8"/>
      <c r="C61" s="8"/>
      <c r="D61" s="8"/>
      <c r="E61" s="8"/>
      <c r="F61" s="9"/>
      <c r="G61" s="16"/>
      <c r="H61" s="16"/>
      <c r="I61" s="106"/>
    </row>
    <row r="62" spans="1:9" ht="13.5" customHeight="1">
      <c r="A62" s="121" t="s">
        <v>295</v>
      </c>
      <c r="B62" s="8"/>
      <c r="C62" s="8"/>
      <c r="D62" s="8"/>
      <c r="E62" s="8"/>
      <c r="F62" s="9"/>
      <c r="G62" s="16"/>
      <c r="H62" s="16"/>
      <c r="I62" s="106"/>
    </row>
    <row r="63" spans="1:9" ht="13.5" customHeight="1">
      <c r="A63" s="121" t="s">
        <v>296</v>
      </c>
      <c r="B63" s="8"/>
      <c r="C63" s="8"/>
      <c r="D63" s="8"/>
      <c r="E63" s="8"/>
      <c r="F63" s="9"/>
      <c r="G63" s="16"/>
      <c r="H63" s="16"/>
      <c r="I63" s="106"/>
    </row>
    <row r="64" spans="1:9" ht="13.5" customHeight="1">
      <c r="A64" s="120" t="s">
        <v>297</v>
      </c>
      <c r="B64" s="2"/>
      <c r="C64" s="2"/>
      <c r="D64" s="2"/>
      <c r="E64" s="2"/>
      <c r="F64" s="9"/>
      <c r="G64" s="2"/>
      <c r="H64" s="2"/>
      <c r="I64" s="106"/>
    </row>
    <row r="65" spans="1:9" ht="13.5" customHeight="1">
      <c r="A65" s="105"/>
      <c r="B65" s="2"/>
      <c r="C65" s="2"/>
      <c r="D65" s="2"/>
      <c r="E65" s="2"/>
      <c r="F65" s="2"/>
      <c r="G65" s="2"/>
      <c r="H65" s="2"/>
      <c r="I65" s="106"/>
    </row>
    <row r="66" spans="1:9" ht="13.5" customHeight="1">
      <c r="A66" s="122" t="s">
        <v>39</v>
      </c>
      <c r="B66" s="2"/>
      <c r="C66" s="2"/>
      <c r="D66" s="9"/>
      <c r="E66" s="17"/>
      <c r="F66" s="17" t="s">
        <v>40</v>
      </c>
      <c r="G66" s="2"/>
      <c r="H66" s="2"/>
      <c r="I66" s="106"/>
    </row>
    <row r="67" spans="1:9" ht="13.5" customHeight="1">
      <c r="A67" s="109"/>
      <c r="B67" s="8"/>
      <c r="C67" s="8"/>
      <c r="D67" s="18"/>
      <c r="E67" s="19"/>
      <c r="F67" s="91" t="s">
        <v>325</v>
      </c>
      <c r="G67" s="16"/>
      <c r="H67" s="20"/>
      <c r="I67" s="106"/>
    </row>
    <row r="68" spans="1:9" ht="13.5" customHeight="1">
      <c r="A68" s="113" t="s">
        <v>41</v>
      </c>
      <c r="B68" s="21"/>
      <c r="C68" s="19"/>
      <c r="D68" s="22"/>
      <c r="E68" s="19"/>
      <c r="F68" s="91" t="s">
        <v>44</v>
      </c>
      <c r="G68" s="16"/>
      <c r="H68" s="20"/>
      <c r="I68" s="106"/>
    </row>
    <row r="69" spans="1:9" ht="13.5" customHeight="1">
      <c r="A69" s="113" t="s">
        <v>42</v>
      </c>
      <c r="B69" s="21"/>
      <c r="C69" s="8"/>
      <c r="D69" s="9"/>
      <c r="E69" s="19"/>
      <c r="F69" s="21" t="s">
        <v>298</v>
      </c>
      <c r="G69" s="16"/>
      <c r="H69" s="20"/>
      <c r="I69" s="106"/>
    </row>
    <row r="70" spans="1:9" ht="13.5" customHeight="1">
      <c r="A70" s="105" t="s">
        <v>43</v>
      </c>
      <c r="B70" s="21"/>
      <c r="C70" s="8"/>
      <c r="D70" s="9"/>
      <c r="E70" s="19"/>
      <c r="F70" s="90" t="s">
        <v>324</v>
      </c>
      <c r="G70" s="16"/>
      <c r="H70" s="20"/>
      <c r="I70" s="106"/>
    </row>
    <row r="71" spans="1:9" ht="13.5" customHeight="1">
      <c r="A71" s="120"/>
      <c r="B71" s="21"/>
      <c r="C71" s="2"/>
      <c r="D71" s="23"/>
      <c r="E71" s="2"/>
      <c r="F71" s="2"/>
      <c r="G71" s="2"/>
      <c r="H71" s="2"/>
      <c r="I71" s="106"/>
    </row>
    <row r="72" spans="1:9" ht="6" customHeight="1">
      <c r="A72" s="113"/>
      <c r="B72" s="21"/>
      <c r="C72" s="8"/>
      <c r="D72" s="8"/>
      <c r="E72" s="8"/>
      <c r="F72" s="2"/>
      <c r="G72" s="16"/>
      <c r="H72" s="16"/>
      <c r="I72" s="106"/>
    </row>
    <row r="73" spans="1:9" ht="18" customHeight="1">
      <c r="A73" s="107" t="s">
        <v>45</v>
      </c>
      <c r="B73" s="21"/>
      <c r="C73" s="2"/>
      <c r="D73" s="2"/>
      <c r="E73" s="2"/>
      <c r="F73" s="2"/>
      <c r="G73" s="2"/>
      <c r="H73" s="2"/>
      <c r="I73" s="106"/>
    </row>
    <row r="74" spans="1:9" ht="13.5" customHeight="1">
      <c r="A74" s="105" t="s">
        <v>46</v>
      </c>
      <c r="B74" s="24" t="s">
        <v>47</v>
      </c>
      <c r="C74" s="2"/>
      <c r="D74" s="25" t="s">
        <v>299</v>
      </c>
      <c r="E74" s="19"/>
      <c r="F74" s="2"/>
      <c r="G74" s="3"/>
      <c r="H74" s="19"/>
      <c r="I74" s="106"/>
    </row>
    <row r="75" spans="1:9" ht="13.5" customHeight="1">
      <c r="A75" s="105" t="s">
        <v>48</v>
      </c>
      <c r="B75" s="24" t="s">
        <v>47</v>
      </c>
      <c r="C75" s="2"/>
      <c r="D75" s="92" t="s">
        <v>300</v>
      </c>
      <c r="E75" s="2"/>
      <c r="F75" s="2"/>
      <c r="G75" s="3"/>
      <c r="H75" s="19"/>
      <c r="I75" s="106"/>
    </row>
    <row r="76" spans="1:9" ht="13.5" customHeight="1">
      <c r="A76" s="109"/>
      <c r="B76" s="8"/>
      <c r="C76" s="8"/>
      <c r="D76" s="8"/>
      <c r="E76" s="8"/>
      <c r="F76" s="2"/>
      <c r="G76" s="16"/>
      <c r="H76" s="16"/>
      <c r="I76" s="106"/>
    </row>
    <row r="77" spans="1:9" ht="13.5" customHeight="1">
      <c r="A77" s="157" t="s">
        <v>49</v>
      </c>
      <c r="B77" s="8"/>
      <c r="C77" s="8"/>
      <c r="D77" s="8"/>
      <c r="E77" s="26" t="s">
        <v>50</v>
      </c>
      <c r="F77" s="352" t="s">
        <v>51</v>
      </c>
      <c r="G77" s="352"/>
      <c r="H77" s="352"/>
      <c r="I77" s="123" t="s">
        <v>50</v>
      </c>
    </row>
    <row r="78" spans="1:9" ht="13.5" customHeight="1">
      <c r="A78" s="105"/>
      <c r="B78" s="2"/>
      <c r="C78" s="2"/>
      <c r="D78" s="2"/>
      <c r="E78" s="2"/>
      <c r="F78" s="2"/>
      <c r="G78" s="2"/>
      <c r="H78" s="2"/>
      <c r="I78" s="106"/>
    </row>
    <row r="79" spans="1:9" ht="13.5" customHeight="1">
      <c r="A79" s="353" t="s">
        <v>52</v>
      </c>
      <c r="B79" s="354"/>
      <c r="C79" s="354"/>
      <c r="D79" s="354"/>
      <c r="E79" s="354"/>
      <c r="F79" s="354"/>
      <c r="G79" s="354"/>
      <c r="H79" s="354"/>
      <c r="I79" s="355"/>
    </row>
    <row r="80" spans="1:9" ht="13.5" customHeight="1">
      <c r="A80" s="109"/>
      <c r="B80" s="19"/>
      <c r="C80" s="19"/>
      <c r="D80" s="19"/>
      <c r="E80" s="2"/>
      <c r="F80" s="2"/>
      <c r="G80" s="2"/>
      <c r="H80" s="2"/>
      <c r="I80" s="106"/>
    </row>
    <row r="81" spans="1:9" ht="15" customHeight="1">
      <c r="A81" s="124" t="s">
        <v>53</v>
      </c>
      <c r="B81" s="2"/>
      <c r="C81" s="2"/>
      <c r="D81" s="2"/>
      <c r="E81" s="2"/>
      <c r="F81" s="24"/>
      <c r="G81" s="19"/>
      <c r="H81" s="2"/>
      <c r="I81" s="106"/>
    </row>
    <row r="82" spans="1:9" ht="13.5" customHeight="1">
      <c r="A82" s="105"/>
      <c r="B82" s="2"/>
      <c r="C82" s="2"/>
      <c r="D82" s="2"/>
      <c r="E82" s="2"/>
      <c r="F82" s="2"/>
      <c r="G82" s="2"/>
      <c r="H82" s="2"/>
      <c r="I82" s="106"/>
    </row>
    <row r="83" spans="1:9" ht="13.5" customHeight="1">
      <c r="A83" s="124" t="s">
        <v>54</v>
      </c>
      <c r="B83" s="2"/>
      <c r="C83" s="2"/>
      <c r="D83" s="348"/>
      <c r="E83" s="348"/>
      <c r="F83" s="348"/>
      <c r="G83" s="348"/>
      <c r="H83" s="348"/>
      <c r="I83" s="106"/>
    </row>
    <row r="84" spans="1:9" ht="13.5" customHeight="1">
      <c r="A84" s="105" t="s">
        <v>55</v>
      </c>
      <c r="B84" s="2"/>
      <c r="C84" s="2"/>
      <c r="D84" s="348"/>
      <c r="E84" s="348"/>
      <c r="F84" s="2"/>
      <c r="G84" s="2"/>
      <c r="H84" s="2"/>
      <c r="I84" s="106"/>
    </row>
    <row r="85" spans="1:9" ht="13.5" customHeight="1">
      <c r="A85" s="105" t="s">
        <v>56</v>
      </c>
      <c r="B85" s="2"/>
      <c r="C85" s="2"/>
      <c r="D85" s="349"/>
      <c r="E85" s="349"/>
      <c r="F85" s="2"/>
      <c r="G85" s="2"/>
      <c r="H85" s="2"/>
      <c r="I85" s="106"/>
    </row>
    <row r="86" spans="1:9" ht="13.5" customHeight="1">
      <c r="A86" s="105"/>
      <c r="B86" s="2"/>
      <c r="C86" s="2"/>
      <c r="D86" s="2"/>
      <c r="E86" s="2"/>
      <c r="F86" s="2"/>
      <c r="G86" s="2"/>
      <c r="H86" s="2"/>
      <c r="I86" s="106"/>
    </row>
    <row r="87" spans="1:9" ht="15.75" customHeight="1">
      <c r="A87" s="107" t="s">
        <v>326</v>
      </c>
      <c r="B87" s="2"/>
      <c r="C87" s="2"/>
      <c r="D87" s="2"/>
      <c r="E87" s="2"/>
      <c r="F87" s="2"/>
      <c r="G87" s="2"/>
      <c r="H87" s="2"/>
      <c r="I87" s="106"/>
    </row>
    <row r="88" spans="1:9" ht="13.5" customHeight="1">
      <c r="A88" s="112" t="s">
        <v>327</v>
      </c>
      <c r="B88" s="2"/>
      <c r="C88" s="2"/>
      <c r="D88" s="2"/>
      <c r="E88" s="2"/>
      <c r="F88" s="2"/>
      <c r="G88" s="2"/>
      <c r="H88" s="2"/>
      <c r="I88" s="106"/>
    </row>
    <row r="89" spans="1:9" ht="13.5" customHeight="1">
      <c r="A89" s="105"/>
      <c r="B89" s="2"/>
      <c r="C89" s="2"/>
      <c r="D89" s="2"/>
      <c r="E89" s="2"/>
      <c r="F89" s="2"/>
      <c r="G89" s="2"/>
      <c r="H89" s="2"/>
      <c r="I89" s="106"/>
    </row>
    <row r="90" spans="1:9" ht="13.5" customHeight="1">
      <c r="A90" s="105" t="s">
        <v>22</v>
      </c>
      <c r="B90" s="2"/>
      <c r="C90" s="348"/>
      <c r="D90" s="348"/>
      <c r="E90" s="348"/>
      <c r="F90" s="348"/>
      <c r="G90" s="348"/>
      <c r="H90" s="348"/>
      <c r="I90" s="106"/>
    </row>
    <row r="91" spans="1:9" ht="13.5" customHeight="1">
      <c r="A91" s="125" t="s">
        <v>57</v>
      </c>
      <c r="B91" s="350"/>
      <c r="C91" s="350"/>
      <c r="D91" s="2" t="s">
        <v>58</v>
      </c>
      <c r="E91" s="350"/>
      <c r="F91" s="350"/>
      <c r="G91" s="2"/>
      <c r="H91" s="2"/>
      <c r="I91" s="106"/>
    </row>
    <row r="92" spans="1:9" ht="13.5" customHeight="1">
      <c r="A92" s="105"/>
      <c r="B92" s="2"/>
      <c r="C92" s="2"/>
      <c r="D92" s="2"/>
      <c r="E92" s="2"/>
      <c r="F92" s="2"/>
      <c r="G92" s="2"/>
      <c r="H92" s="2"/>
      <c r="I92" s="106"/>
    </row>
    <row r="93" spans="1:9" ht="13.5" customHeight="1">
      <c r="A93" s="120" t="s">
        <v>301</v>
      </c>
      <c r="B93" s="2"/>
      <c r="C93" s="93"/>
      <c r="D93" s="93"/>
      <c r="E93" s="93"/>
      <c r="F93" s="93"/>
      <c r="G93" s="93"/>
      <c r="H93" s="93"/>
      <c r="I93" s="106"/>
    </row>
    <row r="94" spans="1:9" ht="13.5" customHeight="1">
      <c r="A94" s="339"/>
      <c r="B94" s="340"/>
      <c r="C94" s="340"/>
      <c r="D94" s="340"/>
      <c r="E94" s="340"/>
      <c r="F94" s="340"/>
      <c r="G94" s="340"/>
      <c r="H94" s="340"/>
      <c r="I94" s="341"/>
    </row>
    <row r="95" spans="1:9" ht="13.5" customHeight="1">
      <c r="A95" s="342"/>
      <c r="B95" s="343"/>
      <c r="C95" s="343"/>
      <c r="D95" s="343"/>
      <c r="E95" s="343"/>
      <c r="F95" s="343"/>
      <c r="G95" s="343"/>
      <c r="H95" s="343"/>
      <c r="I95" s="344"/>
    </row>
    <row r="96" spans="1:9" ht="13.5" customHeight="1">
      <c r="A96" s="342"/>
      <c r="B96" s="343"/>
      <c r="C96" s="343"/>
      <c r="D96" s="343"/>
      <c r="E96" s="343"/>
      <c r="F96" s="343"/>
      <c r="G96" s="343"/>
      <c r="H96" s="343"/>
      <c r="I96" s="344"/>
    </row>
    <row r="97" spans="1:9" ht="13.5" customHeight="1">
      <c r="A97" s="342"/>
      <c r="B97" s="343"/>
      <c r="C97" s="343"/>
      <c r="D97" s="343"/>
      <c r="E97" s="343"/>
      <c r="F97" s="343"/>
      <c r="G97" s="343"/>
      <c r="H97" s="343"/>
      <c r="I97" s="344"/>
    </row>
    <row r="98" spans="1:9" ht="13.5" customHeight="1">
      <c r="A98" s="342"/>
      <c r="B98" s="343"/>
      <c r="C98" s="343"/>
      <c r="D98" s="343"/>
      <c r="E98" s="343"/>
      <c r="F98" s="343"/>
      <c r="G98" s="343"/>
      <c r="H98" s="343"/>
      <c r="I98" s="344"/>
    </row>
    <row r="99" spans="1:9" ht="13.5" customHeight="1" thickBot="1">
      <c r="A99" s="345"/>
      <c r="B99" s="346"/>
      <c r="C99" s="346"/>
      <c r="D99" s="346"/>
      <c r="E99" s="346"/>
      <c r="F99" s="346"/>
      <c r="G99" s="346"/>
      <c r="H99" s="346"/>
      <c r="I99" s="347"/>
    </row>
    <row r="100" spans="1:9" ht="13.5" customHeight="1" thickBot="1">
      <c r="A100" s="333" t="s">
        <v>59</v>
      </c>
      <c r="B100" s="334"/>
      <c r="C100" s="334"/>
      <c r="D100" s="334"/>
      <c r="E100" s="334"/>
      <c r="F100" s="334"/>
      <c r="G100" s="334"/>
      <c r="H100" s="334"/>
      <c r="I100" s="335"/>
    </row>
    <row r="101" spans="1:9" ht="13.5" customHeight="1">
      <c r="A101" s="336"/>
      <c r="B101" s="337"/>
      <c r="C101" s="337"/>
      <c r="D101" s="337"/>
      <c r="E101" s="337"/>
      <c r="F101" s="337"/>
      <c r="G101" s="337"/>
      <c r="H101" s="337"/>
      <c r="I101" s="338"/>
    </row>
    <row r="102" spans="1:9" ht="13.5" customHeight="1">
      <c r="A102" s="107" t="s">
        <v>60</v>
      </c>
      <c r="B102" s="6"/>
      <c r="C102" s="6"/>
      <c r="D102" s="6"/>
      <c r="E102" s="6"/>
      <c r="F102" s="6"/>
      <c r="G102" s="6"/>
      <c r="H102" s="6"/>
      <c r="I102" s="126"/>
    </row>
    <row r="103" spans="1:9" ht="13.5" customHeight="1">
      <c r="A103" s="321" t="s">
        <v>61</v>
      </c>
      <c r="B103" s="322"/>
      <c r="C103" s="322"/>
      <c r="D103" s="322"/>
      <c r="E103" s="322"/>
      <c r="F103" s="322"/>
      <c r="G103" s="322"/>
      <c r="H103" s="322"/>
      <c r="I103" s="323"/>
    </row>
    <row r="104" spans="1:9" ht="13.5" customHeight="1">
      <c r="A104" s="324" t="s">
        <v>62</v>
      </c>
      <c r="B104" s="325"/>
      <c r="C104" s="325"/>
      <c r="D104" s="325"/>
      <c r="E104" s="325"/>
      <c r="F104" s="325"/>
      <c r="G104" s="325"/>
      <c r="H104" s="325"/>
      <c r="I104" s="326"/>
    </row>
    <row r="105" spans="1:9" ht="13.5" customHeight="1">
      <c r="A105" s="324"/>
      <c r="B105" s="325"/>
      <c r="C105" s="325"/>
      <c r="D105" s="325"/>
      <c r="E105" s="325"/>
      <c r="F105" s="325"/>
      <c r="G105" s="325"/>
      <c r="H105" s="325"/>
      <c r="I105" s="326"/>
    </row>
    <row r="106" spans="1:9" ht="13.5" customHeight="1">
      <c r="A106" s="324"/>
      <c r="B106" s="325"/>
      <c r="C106" s="325"/>
      <c r="D106" s="325"/>
      <c r="E106" s="325"/>
      <c r="F106" s="325"/>
      <c r="G106" s="325"/>
      <c r="H106" s="325"/>
      <c r="I106" s="326"/>
    </row>
    <row r="107" spans="1:9" ht="13.5" customHeight="1">
      <c r="A107" s="324"/>
      <c r="B107" s="325"/>
      <c r="C107" s="325"/>
      <c r="D107" s="325"/>
      <c r="E107" s="325"/>
      <c r="F107" s="325"/>
      <c r="G107" s="325"/>
      <c r="H107" s="325"/>
      <c r="I107" s="326"/>
    </row>
    <row r="108" spans="1:9" ht="13.5" customHeight="1">
      <c r="A108" s="127" t="s">
        <v>63</v>
      </c>
      <c r="B108" s="2"/>
      <c r="C108" s="2"/>
      <c r="D108" s="2"/>
      <c r="E108" s="2"/>
      <c r="F108" s="2"/>
      <c r="G108" s="2"/>
      <c r="H108" s="2"/>
      <c r="I108" s="106"/>
    </row>
    <row r="109" spans="1:9" ht="23.25" customHeight="1">
      <c r="A109" s="327" t="s">
        <v>64</v>
      </c>
      <c r="B109" s="328"/>
      <c r="C109" s="328"/>
      <c r="D109" s="328"/>
      <c r="E109" s="328"/>
      <c r="F109" s="328"/>
      <c r="G109" s="328"/>
      <c r="H109" s="328"/>
      <c r="I109" s="329"/>
    </row>
    <row r="110" spans="1:9" ht="13.5" customHeight="1">
      <c r="A110" s="330" t="s">
        <v>65</v>
      </c>
      <c r="B110" s="331"/>
      <c r="C110" s="331"/>
      <c r="D110" s="331"/>
      <c r="E110" s="331"/>
      <c r="F110" s="331"/>
      <c r="G110" s="331"/>
      <c r="H110" s="331"/>
      <c r="I110" s="332"/>
    </row>
    <row r="111" spans="1:9" ht="13.5" customHeight="1">
      <c r="A111" s="330"/>
      <c r="B111" s="331"/>
      <c r="C111" s="331"/>
      <c r="D111" s="331"/>
      <c r="E111" s="331"/>
      <c r="F111" s="331"/>
      <c r="G111" s="331"/>
      <c r="H111" s="331"/>
      <c r="I111" s="332"/>
    </row>
    <row r="112" spans="1:9" ht="13.5" customHeight="1">
      <c r="A112" s="330"/>
      <c r="B112" s="331"/>
      <c r="C112" s="331"/>
      <c r="D112" s="331"/>
      <c r="E112" s="331"/>
      <c r="F112" s="331"/>
      <c r="G112" s="331"/>
      <c r="H112" s="331"/>
      <c r="I112" s="332"/>
    </row>
    <row r="113" spans="1:9" ht="13.5" customHeight="1" thickBot="1">
      <c r="A113" s="105"/>
      <c r="B113" s="15"/>
      <c r="C113" s="15"/>
      <c r="D113" s="15"/>
      <c r="E113" s="15"/>
      <c r="F113" s="15"/>
      <c r="G113" s="15"/>
      <c r="H113" s="15"/>
      <c r="I113" s="128"/>
    </row>
    <row r="114" spans="1:9" ht="13.5" customHeight="1">
      <c r="A114" s="314" t="s">
        <v>66</v>
      </c>
      <c r="B114" s="315"/>
      <c r="C114" s="315"/>
      <c r="D114" s="315"/>
      <c r="E114" s="315"/>
      <c r="F114" s="315"/>
      <c r="G114" s="316" t="s">
        <v>67</v>
      </c>
      <c r="H114" s="316"/>
      <c r="I114" s="317"/>
    </row>
    <row r="115" spans="1:9" ht="42.75" customHeight="1" thickBot="1">
      <c r="A115" s="129" t="s">
        <v>68</v>
      </c>
      <c r="B115" s="318" t="s">
        <v>69</v>
      </c>
      <c r="C115" s="318"/>
      <c r="D115" s="318"/>
      <c r="E115" s="318"/>
      <c r="F115" s="318"/>
      <c r="G115" s="27" t="s">
        <v>70</v>
      </c>
      <c r="H115" s="319" t="s">
        <v>71</v>
      </c>
      <c r="I115" s="320"/>
    </row>
    <row r="116" spans="1:9" ht="13.5" customHeight="1">
      <c r="A116" s="307"/>
      <c r="B116" s="310"/>
      <c r="C116" s="310"/>
      <c r="D116" s="310"/>
      <c r="E116" s="310"/>
      <c r="F116" s="310"/>
      <c r="G116" s="311"/>
      <c r="H116" s="312"/>
      <c r="I116" s="313"/>
    </row>
    <row r="117" spans="1:9" ht="13.5" customHeight="1">
      <c r="A117" s="307"/>
      <c r="B117" s="310"/>
      <c r="C117" s="310"/>
      <c r="D117" s="310"/>
      <c r="E117" s="310"/>
      <c r="F117" s="310"/>
      <c r="G117" s="311"/>
      <c r="H117" s="312"/>
      <c r="I117" s="313"/>
    </row>
    <row r="118" spans="1:9" ht="13.5" customHeight="1">
      <c r="A118" s="307"/>
      <c r="B118" s="308"/>
      <c r="C118" s="308"/>
      <c r="D118" s="308"/>
      <c r="E118" s="308"/>
      <c r="F118" s="308"/>
      <c r="G118" s="309"/>
      <c r="H118" s="302"/>
      <c r="I118" s="303"/>
    </row>
    <row r="119" spans="1:9" ht="13.5" customHeight="1">
      <c r="A119" s="307"/>
      <c r="B119" s="308"/>
      <c r="C119" s="308"/>
      <c r="D119" s="308"/>
      <c r="E119" s="308"/>
      <c r="F119" s="308"/>
      <c r="G119" s="309"/>
      <c r="H119" s="302"/>
      <c r="I119" s="303"/>
    </row>
    <row r="120" spans="1:9" ht="13.5" customHeight="1">
      <c r="A120" s="307"/>
      <c r="B120" s="308"/>
      <c r="C120" s="308"/>
      <c r="D120" s="308"/>
      <c r="E120" s="308"/>
      <c r="F120" s="308"/>
      <c r="G120" s="309"/>
      <c r="H120" s="302"/>
      <c r="I120" s="303"/>
    </row>
    <row r="121" spans="1:9" ht="13.5" customHeight="1">
      <c r="A121" s="307"/>
      <c r="B121" s="308"/>
      <c r="C121" s="308"/>
      <c r="D121" s="308"/>
      <c r="E121" s="308"/>
      <c r="F121" s="308"/>
      <c r="G121" s="309"/>
      <c r="H121" s="302"/>
      <c r="I121" s="303"/>
    </row>
    <row r="122" spans="1:9" ht="13.5" customHeight="1">
      <c r="A122" s="307"/>
      <c r="B122" s="308"/>
      <c r="C122" s="308"/>
      <c r="D122" s="308"/>
      <c r="E122" s="308"/>
      <c r="F122" s="308"/>
      <c r="G122" s="309"/>
      <c r="H122" s="302"/>
      <c r="I122" s="303"/>
    </row>
    <row r="123" spans="1:9" ht="13.5" customHeight="1">
      <c r="A123" s="307"/>
      <c r="B123" s="308"/>
      <c r="C123" s="308"/>
      <c r="D123" s="308"/>
      <c r="E123" s="308"/>
      <c r="F123" s="308"/>
      <c r="G123" s="309"/>
      <c r="H123" s="302"/>
      <c r="I123" s="303"/>
    </row>
    <row r="124" spans="1:9" ht="13.5" customHeight="1">
      <c r="A124" s="307"/>
      <c r="B124" s="308"/>
      <c r="C124" s="308"/>
      <c r="D124" s="308"/>
      <c r="E124" s="308"/>
      <c r="F124" s="308"/>
      <c r="G124" s="309"/>
      <c r="H124" s="302"/>
      <c r="I124" s="303"/>
    </row>
    <row r="125" spans="1:9" ht="13.5" customHeight="1">
      <c r="A125" s="307"/>
      <c r="B125" s="308"/>
      <c r="C125" s="308"/>
      <c r="D125" s="308"/>
      <c r="E125" s="308"/>
      <c r="F125" s="308"/>
      <c r="G125" s="309"/>
      <c r="H125" s="302"/>
      <c r="I125" s="303"/>
    </row>
    <row r="126" spans="1:9" ht="13.5" customHeight="1">
      <c r="A126" s="307"/>
      <c r="B126" s="308"/>
      <c r="C126" s="308"/>
      <c r="D126" s="308"/>
      <c r="E126" s="308"/>
      <c r="F126" s="308"/>
      <c r="G126" s="309"/>
      <c r="H126" s="302"/>
      <c r="I126" s="303"/>
    </row>
    <row r="127" spans="1:9" ht="13.5" customHeight="1">
      <c r="A127" s="307"/>
      <c r="B127" s="308"/>
      <c r="C127" s="308"/>
      <c r="D127" s="308"/>
      <c r="E127" s="308"/>
      <c r="F127" s="308"/>
      <c r="G127" s="309"/>
      <c r="H127" s="302"/>
      <c r="I127" s="303"/>
    </row>
    <row r="128" spans="1:9" ht="13.5" customHeight="1">
      <c r="A128" s="307"/>
      <c r="B128" s="308"/>
      <c r="C128" s="308"/>
      <c r="D128" s="308"/>
      <c r="E128" s="308"/>
      <c r="F128" s="308"/>
      <c r="G128" s="309"/>
      <c r="H128" s="302"/>
      <c r="I128" s="303"/>
    </row>
    <row r="129" spans="1:9" ht="13.5" customHeight="1">
      <c r="A129" s="307"/>
      <c r="B129" s="308"/>
      <c r="C129" s="308"/>
      <c r="D129" s="308"/>
      <c r="E129" s="308"/>
      <c r="F129" s="308"/>
      <c r="G129" s="309"/>
      <c r="H129" s="302"/>
      <c r="I129" s="303"/>
    </row>
    <row r="130" spans="1:9" ht="13.5" customHeight="1">
      <c r="A130" s="307"/>
      <c r="B130" s="308"/>
      <c r="C130" s="308"/>
      <c r="D130" s="308"/>
      <c r="E130" s="308"/>
      <c r="F130" s="308"/>
      <c r="G130" s="309"/>
      <c r="H130" s="302"/>
      <c r="I130" s="303"/>
    </row>
    <row r="131" spans="1:9" ht="13.5" customHeight="1">
      <c r="A131" s="307"/>
      <c r="B131" s="308"/>
      <c r="C131" s="308"/>
      <c r="D131" s="308"/>
      <c r="E131" s="308"/>
      <c r="F131" s="308"/>
      <c r="G131" s="309"/>
      <c r="H131" s="302"/>
      <c r="I131" s="303"/>
    </row>
    <row r="132" spans="1:9" ht="13.5" customHeight="1">
      <c r="A132" s="307"/>
      <c r="B132" s="308"/>
      <c r="C132" s="308"/>
      <c r="D132" s="308"/>
      <c r="E132" s="308"/>
      <c r="F132" s="308"/>
      <c r="G132" s="309"/>
      <c r="H132" s="302"/>
      <c r="I132" s="303"/>
    </row>
    <row r="133" spans="1:9" ht="13.5" customHeight="1">
      <c r="A133" s="307"/>
      <c r="B133" s="308"/>
      <c r="C133" s="308"/>
      <c r="D133" s="308"/>
      <c r="E133" s="308"/>
      <c r="F133" s="308"/>
      <c r="G133" s="309"/>
      <c r="H133" s="302"/>
      <c r="I133" s="303"/>
    </row>
    <row r="134" spans="1:9" ht="13.5" customHeight="1">
      <c r="A134" s="307"/>
      <c r="B134" s="308"/>
      <c r="C134" s="308"/>
      <c r="D134" s="308"/>
      <c r="E134" s="308"/>
      <c r="F134" s="308"/>
      <c r="G134" s="309"/>
      <c r="H134" s="302"/>
      <c r="I134" s="303"/>
    </row>
    <row r="135" spans="1:9" ht="13.5" customHeight="1">
      <c r="A135" s="307"/>
      <c r="B135" s="308"/>
      <c r="C135" s="308"/>
      <c r="D135" s="308"/>
      <c r="E135" s="308"/>
      <c r="F135" s="308"/>
      <c r="G135" s="309"/>
      <c r="H135" s="302"/>
      <c r="I135" s="303"/>
    </row>
    <row r="136" spans="1:9" ht="13.5" customHeight="1">
      <c r="A136" s="307"/>
      <c r="B136" s="308"/>
      <c r="C136" s="308"/>
      <c r="D136" s="308"/>
      <c r="E136" s="308"/>
      <c r="F136" s="308"/>
      <c r="G136" s="309"/>
      <c r="H136" s="302"/>
      <c r="I136" s="303"/>
    </row>
    <row r="137" spans="1:9" ht="13.5" customHeight="1">
      <c r="A137" s="307"/>
      <c r="B137" s="308"/>
      <c r="C137" s="308"/>
      <c r="D137" s="308"/>
      <c r="E137" s="308"/>
      <c r="F137" s="308"/>
      <c r="G137" s="309"/>
      <c r="H137" s="302"/>
      <c r="I137" s="303"/>
    </row>
    <row r="138" spans="1:9" ht="13.5" customHeight="1">
      <c r="A138" s="307"/>
      <c r="B138" s="308"/>
      <c r="C138" s="308"/>
      <c r="D138" s="308"/>
      <c r="E138" s="308"/>
      <c r="F138" s="308"/>
      <c r="G138" s="309"/>
      <c r="H138" s="302"/>
      <c r="I138" s="303"/>
    </row>
    <row r="139" spans="1:9" ht="13.5" customHeight="1">
      <c r="A139" s="307"/>
      <c r="B139" s="308"/>
      <c r="C139" s="308"/>
      <c r="D139" s="308"/>
      <c r="E139" s="308"/>
      <c r="F139" s="308"/>
      <c r="G139" s="309"/>
      <c r="H139" s="302"/>
      <c r="I139" s="303"/>
    </row>
    <row r="140" spans="1:9" ht="13.5" customHeight="1">
      <c r="A140" s="307"/>
      <c r="B140" s="308"/>
      <c r="C140" s="308"/>
      <c r="D140" s="308"/>
      <c r="E140" s="308"/>
      <c r="F140" s="308"/>
      <c r="G140" s="309"/>
      <c r="H140" s="302"/>
      <c r="I140" s="303"/>
    </row>
    <row r="141" spans="1:9" ht="13.5" customHeight="1">
      <c r="A141" s="307"/>
      <c r="B141" s="308"/>
      <c r="C141" s="308"/>
      <c r="D141" s="308"/>
      <c r="E141" s="308"/>
      <c r="F141" s="308"/>
      <c r="G141" s="309"/>
      <c r="H141" s="302"/>
      <c r="I141" s="303"/>
    </row>
    <row r="142" spans="1:9" ht="13.5" customHeight="1">
      <c r="A142" s="307"/>
      <c r="B142" s="308"/>
      <c r="C142" s="308"/>
      <c r="D142" s="308"/>
      <c r="E142" s="308"/>
      <c r="F142" s="308"/>
      <c r="G142" s="309"/>
      <c r="H142" s="302"/>
      <c r="I142" s="303"/>
    </row>
    <row r="143" spans="1:9" ht="13.5" customHeight="1">
      <c r="A143" s="307"/>
      <c r="B143" s="308"/>
      <c r="C143" s="308"/>
      <c r="D143" s="308"/>
      <c r="E143" s="308"/>
      <c r="F143" s="308"/>
      <c r="G143" s="309"/>
      <c r="H143" s="302"/>
      <c r="I143" s="303"/>
    </row>
    <row r="144" spans="1:9" ht="13.5" customHeight="1">
      <c r="A144" s="307"/>
      <c r="B144" s="308"/>
      <c r="C144" s="308"/>
      <c r="D144" s="308"/>
      <c r="E144" s="308"/>
      <c r="F144" s="308"/>
      <c r="G144" s="309"/>
      <c r="H144" s="302"/>
      <c r="I144" s="303"/>
    </row>
    <row r="145" spans="1:9" ht="13.5" customHeight="1">
      <c r="A145" s="307"/>
      <c r="B145" s="308"/>
      <c r="C145" s="308"/>
      <c r="D145" s="308"/>
      <c r="E145" s="308"/>
      <c r="F145" s="308"/>
      <c r="G145" s="309"/>
      <c r="H145" s="302"/>
      <c r="I145" s="303"/>
    </row>
    <row r="146" spans="1:9" ht="13.5" customHeight="1">
      <c r="A146" s="130"/>
      <c r="B146" s="301"/>
      <c r="C146" s="301"/>
      <c r="D146" s="301"/>
      <c r="E146" s="301"/>
      <c r="F146" s="301"/>
      <c r="G146" s="28"/>
      <c r="H146" s="304"/>
      <c r="I146" s="305"/>
    </row>
    <row r="147" spans="1:9" ht="13.5" customHeight="1">
      <c r="A147" s="130"/>
      <c r="B147" s="306"/>
      <c r="C147" s="306"/>
      <c r="D147" s="306"/>
      <c r="E147" s="306"/>
      <c r="F147" s="306"/>
      <c r="G147" s="29"/>
      <c r="H147" s="302"/>
      <c r="I147" s="303"/>
    </row>
    <row r="148" spans="1:9" ht="13.5" customHeight="1">
      <c r="A148" s="130"/>
      <c r="B148" s="301"/>
      <c r="C148" s="301"/>
      <c r="D148" s="301"/>
      <c r="E148" s="301"/>
      <c r="F148" s="301"/>
      <c r="G148" s="29"/>
      <c r="H148" s="302"/>
      <c r="I148" s="303"/>
    </row>
    <row r="149" spans="1:9" ht="13.5" customHeight="1">
      <c r="A149" s="130"/>
      <c r="B149" s="301"/>
      <c r="C149" s="301"/>
      <c r="D149" s="301"/>
      <c r="E149" s="301"/>
      <c r="F149" s="301"/>
      <c r="G149" s="29"/>
      <c r="H149" s="302"/>
      <c r="I149" s="303"/>
    </row>
    <row r="150" spans="1:9" ht="13.5" customHeight="1">
      <c r="A150" s="130"/>
      <c r="B150" s="301"/>
      <c r="C150" s="301"/>
      <c r="D150" s="301"/>
      <c r="E150" s="301"/>
      <c r="F150" s="301"/>
      <c r="G150" s="29"/>
      <c r="H150" s="302"/>
      <c r="I150" s="303"/>
    </row>
    <row r="151" spans="1:9" ht="13.5" customHeight="1">
      <c r="A151" s="130"/>
      <c r="B151" s="301"/>
      <c r="C151" s="301"/>
      <c r="D151" s="301"/>
      <c r="E151" s="301"/>
      <c r="F151" s="301"/>
      <c r="G151" s="29"/>
      <c r="H151" s="302"/>
      <c r="I151" s="303"/>
    </row>
    <row r="152" spans="1:9" ht="13.5" customHeight="1">
      <c r="A152" s="130"/>
      <c r="B152" s="301"/>
      <c r="C152" s="301"/>
      <c r="D152" s="301"/>
      <c r="E152" s="301"/>
      <c r="F152" s="301"/>
      <c r="G152" s="29"/>
      <c r="H152" s="302"/>
      <c r="I152" s="303"/>
    </row>
    <row r="153" spans="1:9" ht="13.5" customHeight="1">
      <c r="A153" s="130"/>
      <c r="B153" s="301"/>
      <c r="C153" s="301"/>
      <c r="D153" s="301"/>
      <c r="E153" s="301"/>
      <c r="F153" s="301"/>
      <c r="G153" s="29"/>
      <c r="H153" s="302"/>
      <c r="I153" s="303"/>
    </row>
    <row r="154" spans="1:9" ht="13.5" customHeight="1">
      <c r="A154" s="130"/>
      <c r="B154" s="301"/>
      <c r="C154" s="301"/>
      <c r="D154" s="301"/>
      <c r="E154" s="301"/>
      <c r="F154" s="301"/>
      <c r="G154" s="29"/>
      <c r="H154" s="302"/>
      <c r="I154" s="303"/>
    </row>
    <row r="155" spans="1:9" ht="13.5" customHeight="1">
      <c r="A155" s="130"/>
      <c r="B155" s="301"/>
      <c r="C155" s="301"/>
      <c r="D155" s="301"/>
      <c r="E155" s="301"/>
      <c r="F155" s="301"/>
      <c r="G155" s="29"/>
      <c r="H155" s="302"/>
      <c r="I155" s="303"/>
    </row>
    <row r="156" spans="1:9" ht="13.5" customHeight="1">
      <c r="A156" s="130"/>
      <c r="B156" s="301"/>
      <c r="C156" s="301"/>
      <c r="D156" s="301"/>
      <c r="E156" s="301"/>
      <c r="F156" s="301"/>
      <c r="G156" s="29"/>
      <c r="H156" s="302"/>
      <c r="I156" s="303"/>
    </row>
    <row r="157" spans="1:9" ht="13.5" customHeight="1">
      <c r="A157" s="130"/>
      <c r="B157" s="301"/>
      <c r="C157" s="301"/>
      <c r="D157" s="301"/>
      <c r="E157" s="301"/>
      <c r="F157" s="301"/>
      <c r="G157" s="29"/>
      <c r="H157" s="302"/>
      <c r="I157" s="303"/>
    </row>
    <row r="158" spans="1:9" ht="13.5" customHeight="1">
      <c r="A158" s="130"/>
      <c r="B158" s="301"/>
      <c r="C158" s="301"/>
      <c r="D158" s="301"/>
      <c r="E158" s="301"/>
      <c r="F158" s="301"/>
      <c r="G158" s="29"/>
      <c r="H158" s="302"/>
      <c r="I158" s="303"/>
    </row>
    <row r="159" spans="1:9" ht="13.5" customHeight="1">
      <c r="A159" s="130"/>
      <c r="B159" s="301"/>
      <c r="C159" s="301"/>
      <c r="D159" s="301"/>
      <c r="E159" s="301"/>
      <c r="F159" s="301"/>
      <c r="G159" s="29"/>
      <c r="H159" s="302"/>
      <c r="I159" s="303"/>
    </row>
    <row r="160" spans="1:9" ht="13.5" customHeight="1">
      <c r="A160" s="130"/>
      <c r="B160" s="301"/>
      <c r="C160" s="301"/>
      <c r="D160" s="301"/>
      <c r="E160" s="301"/>
      <c r="F160" s="301"/>
      <c r="G160" s="29"/>
      <c r="H160" s="302"/>
      <c r="I160" s="303"/>
    </row>
    <row r="161" spans="1:9" ht="13.5" customHeight="1">
      <c r="A161" s="130"/>
      <c r="B161" s="301"/>
      <c r="C161" s="301"/>
      <c r="D161" s="301"/>
      <c r="E161" s="301"/>
      <c r="F161" s="301"/>
      <c r="G161" s="29"/>
      <c r="H161" s="302"/>
      <c r="I161" s="303"/>
    </row>
    <row r="162" spans="1:9" ht="13.5" customHeight="1">
      <c r="A162" s="130"/>
      <c r="B162" s="301"/>
      <c r="C162" s="301"/>
      <c r="D162" s="301"/>
      <c r="E162" s="301"/>
      <c r="F162" s="301"/>
      <c r="G162" s="29"/>
      <c r="H162" s="302"/>
      <c r="I162" s="303"/>
    </row>
    <row r="163" spans="1:9" ht="13.5" customHeight="1">
      <c r="A163" s="130"/>
      <c r="B163" s="301"/>
      <c r="C163" s="301"/>
      <c r="D163" s="301"/>
      <c r="E163" s="301"/>
      <c r="F163" s="301"/>
      <c r="G163" s="29"/>
      <c r="H163" s="302"/>
      <c r="I163" s="303"/>
    </row>
    <row r="164" spans="1:9" ht="13.5" customHeight="1">
      <c r="A164" s="130"/>
      <c r="B164" s="301"/>
      <c r="C164" s="301"/>
      <c r="D164" s="301"/>
      <c r="E164" s="301"/>
      <c r="F164" s="301"/>
      <c r="G164" s="29"/>
      <c r="H164" s="302"/>
      <c r="I164" s="303"/>
    </row>
    <row r="165" spans="1:9" ht="13.5" customHeight="1">
      <c r="A165" s="130"/>
      <c r="B165" s="301"/>
      <c r="C165" s="301"/>
      <c r="D165" s="301"/>
      <c r="E165" s="301"/>
      <c r="F165" s="301"/>
      <c r="G165" s="29"/>
      <c r="H165" s="302"/>
      <c r="I165" s="303"/>
    </row>
    <row r="166" spans="1:9" ht="13.5" customHeight="1">
      <c r="A166" s="130"/>
      <c r="B166" s="301"/>
      <c r="C166" s="301"/>
      <c r="D166" s="301"/>
      <c r="E166" s="301"/>
      <c r="F166" s="301"/>
      <c r="G166" s="29"/>
      <c r="H166" s="302"/>
      <c r="I166" s="303"/>
    </row>
    <row r="167" spans="1:9" ht="13.5" customHeight="1">
      <c r="A167" s="130"/>
      <c r="B167" s="301"/>
      <c r="C167" s="301"/>
      <c r="D167" s="301"/>
      <c r="E167" s="301"/>
      <c r="F167" s="301"/>
      <c r="G167" s="29"/>
      <c r="H167" s="302"/>
      <c r="I167" s="303"/>
    </row>
    <row r="168" spans="1:9" ht="13.5" customHeight="1">
      <c r="A168" s="130"/>
      <c r="B168" s="301"/>
      <c r="C168" s="301"/>
      <c r="D168" s="301"/>
      <c r="E168" s="301"/>
      <c r="F168" s="301"/>
      <c r="G168" s="29"/>
      <c r="H168" s="302"/>
      <c r="I168" s="303"/>
    </row>
    <row r="169" spans="1:9" ht="13.5" customHeight="1">
      <c r="A169" s="130"/>
      <c r="B169" s="275"/>
      <c r="C169" s="276"/>
      <c r="D169" s="276"/>
      <c r="E169" s="276"/>
      <c r="F169" s="277"/>
      <c r="G169" s="29"/>
      <c r="H169" s="273"/>
      <c r="I169" s="274"/>
    </row>
    <row r="170" spans="1:9" ht="13.5" customHeight="1">
      <c r="A170" s="130"/>
      <c r="B170" s="298"/>
      <c r="C170" s="299"/>
      <c r="D170" s="299"/>
      <c r="E170" s="299"/>
      <c r="F170" s="300"/>
      <c r="G170" s="29"/>
      <c r="H170" s="273"/>
      <c r="I170" s="274"/>
    </row>
    <row r="171" spans="1:9" ht="13.5" customHeight="1" thickBot="1">
      <c r="A171" s="131"/>
      <c r="B171" s="270"/>
      <c r="C171" s="270"/>
      <c r="D171" s="270"/>
      <c r="E171" s="270"/>
      <c r="F171" s="270"/>
      <c r="G171" s="30"/>
      <c r="H171" s="271"/>
      <c r="I171" s="272"/>
    </row>
    <row r="172" spans="1:9" ht="13.5" customHeight="1">
      <c r="A172" s="132" t="s">
        <v>72</v>
      </c>
      <c r="B172" s="31"/>
      <c r="C172" s="31"/>
      <c r="D172" s="31"/>
      <c r="E172" s="31"/>
      <c r="F172" s="31"/>
      <c r="G172" s="32">
        <f>SUM(List3!A59,List3!C59,List3!E59,List3!G59,List3!I59)</f>
        <v>0</v>
      </c>
      <c r="H172" s="262">
        <f>SUM(List3!B59,List3!D59,List3!F59,List3!H59,List3!J59)</f>
        <v>0</v>
      </c>
      <c r="I172" s="263"/>
    </row>
    <row r="173" spans="1:9" ht="13.5" customHeight="1">
      <c r="A173" s="133" t="s">
        <v>73</v>
      </c>
      <c r="B173" s="33"/>
      <c r="C173" s="33"/>
      <c r="D173" s="33"/>
      <c r="E173" s="33"/>
      <c r="F173" s="33"/>
      <c r="G173" s="34">
        <f>SUM(List3!K59)</f>
        <v>0</v>
      </c>
      <c r="H173" s="264">
        <f>SUM(List3!L59)</f>
        <v>0</v>
      </c>
      <c r="I173" s="265"/>
    </row>
    <row r="174" spans="1:9" ht="13.5" customHeight="1">
      <c r="A174" s="134" t="s">
        <v>74</v>
      </c>
      <c r="B174" s="35"/>
      <c r="C174" s="35"/>
      <c r="D174" s="35"/>
      <c r="E174" s="35"/>
      <c r="F174" s="35"/>
      <c r="G174" s="34">
        <f>SUM(G172:G173)</f>
        <v>0</v>
      </c>
      <c r="H174" s="266">
        <f>SUM(H172:I173)</f>
        <v>0</v>
      </c>
      <c r="I174" s="267"/>
    </row>
    <row r="175" spans="1:9" ht="13.5" customHeight="1" thickBot="1">
      <c r="A175" s="135" t="s">
        <v>285</v>
      </c>
      <c r="B175" s="36"/>
      <c r="C175" s="36"/>
      <c r="D175" s="36"/>
      <c r="E175" s="36"/>
      <c r="F175" s="36"/>
      <c r="G175" s="268">
        <f>SUM(G174:I174)</f>
        <v>0</v>
      </c>
      <c r="H175" s="268"/>
      <c r="I175" s="269"/>
    </row>
    <row r="176" spans="1:9" ht="13.5" customHeight="1" thickBot="1">
      <c r="A176" s="136"/>
      <c r="B176" s="37"/>
      <c r="C176" s="37"/>
      <c r="D176" s="37"/>
      <c r="E176" s="37"/>
      <c r="F176" s="38"/>
      <c r="G176" s="38"/>
      <c r="H176" s="38"/>
      <c r="I176" s="137"/>
    </row>
    <row r="177" spans="1:9" ht="13.5" customHeight="1" thickBot="1">
      <c r="A177" s="254" t="s">
        <v>75</v>
      </c>
      <c r="B177" s="255"/>
      <c r="C177" s="255"/>
      <c r="D177" s="255"/>
      <c r="E177" s="255"/>
      <c r="F177" s="255"/>
      <c r="G177" s="255"/>
      <c r="H177" s="256" t="s">
        <v>76</v>
      </c>
      <c r="I177" s="257"/>
    </row>
    <row r="178" spans="1:9" ht="13.5" customHeight="1">
      <c r="A178" s="138" t="s">
        <v>77</v>
      </c>
      <c r="B178" s="39"/>
      <c r="C178" s="39"/>
      <c r="D178" s="39"/>
      <c r="E178" s="40"/>
      <c r="F178" s="41"/>
      <c r="G178" s="42"/>
      <c r="H178" s="256"/>
      <c r="I178" s="257"/>
    </row>
    <row r="179" spans="1:9" ht="13.5" customHeight="1">
      <c r="A179" s="258"/>
      <c r="B179" s="259"/>
      <c r="C179" s="259"/>
      <c r="D179" s="259"/>
      <c r="E179" s="259"/>
      <c r="F179" s="259"/>
      <c r="G179" s="259"/>
      <c r="H179" s="260"/>
      <c r="I179" s="261"/>
    </row>
    <row r="180" spans="1:9" ht="13.5" customHeight="1" thickBot="1">
      <c r="A180" s="246"/>
      <c r="B180" s="247"/>
      <c r="C180" s="247"/>
      <c r="D180" s="247"/>
      <c r="E180" s="247"/>
      <c r="F180" s="247"/>
      <c r="G180" s="247"/>
      <c r="H180" s="248"/>
      <c r="I180" s="249"/>
    </row>
    <row r="181" spans="1:9" ht="13.5" customHeight="1" thickBot="1">
      <c r="A181" s="250" t="s">
        <v>78</v>
      </c>
      <c r="B181" s="251"/>
      <c r="C181" s="251"/>
      <c r="D181" s="251"/>
      <c r="E181" s="251"/>
      <c r="F181" s="251"/>
      <c r="G181" s="251"/>
      <c r="H181" s="252">
        <f>SUM(H179:I180)</f>
        <v>0</v>
      </c>
      <c r="I181" s="253"/>
    </row>
    <row r="182" spans="1:9" ht="13.5" customHeight="1">
      <c r="A182" s="139"/>
      <c r="B182" s="6"/>
      <c r="C182" s="6"/>
      <c r="D182" s="6"/>
      <c r="E182" s="6"/>
      <c r="F182" s="6"/>
      <c r="G182" s="6"/>
      <c r="H182" s="238"/>
      <c r="I182" s="239"/>
    </row>
    <row r="183" spans="1:9" ht="13.5" customHeight="1">
      <c r="A183" s="193" t="s">
        <v>79</v>
      </c>
      <c r="B183" s="194"/>
      <c r="C183" s="194"/>
      <c r="D183" s="194"/>
      <c r="E183" s="194"/>
      <c r="F183" s="194"/>
      <c r="G183" s="194"/>
      <c r="H183" s="194"/>
      <c r="I183" s="195"/>
    </row>
    <row r="184" spans="1:9" s="43" customFormat="1" ht="13.5" customHeight="1">
      <c r="A184" s="193" t="s">
        <v>80</v>
      </c>
      <c r="B184" s="194"/>
      <c r="C184" s="194"/>
      <c r="D184" s="194"/>
      <c r="E184" s="194"/>
      <c r="F184" s="194"/>
      <c r="G184" s="194"/>
      <c r="H184" s="194"/>
      <c r="I184" s="195"/>
    </row>
    <row r="185" spans="1:9" s="43" customFormat="1" ht="13.5" customHeight="1" thickBot="1">
      <c r="A185" s="140"/>
      <c r="B185" s="44"/>
      <c r="C185" s="44"/>
      <c r="D185" s="44"/>
      <c r="E185" s="44"/>
      <c r="F185" s="44"/>
      <c r="G185" s="44"/>
      <c r="H185" s="44"/>
      <c r="I185" s="141"/>
    </row>
    <row r="186" spans="1:9" ht="13.5" customHeight="1">
      <c r="A186" s="240"/>
      <c r="B186" s="241"/>
      <c r="C186" s="241"/>
      <c r="D186" s="242" t="s">
        <v>81</v>
      </c>
      <c r="E186" s="242"/>
      <c r="F186" s="243" t="s">
        <v>82</v>
      </c>
      <c r="G186" s="243"/>
      <c r="H186" s="244" t="s">
        <v>83</v>
      </c>
      <c r="I186" s="245"/>
    </row>
    <row r="187" spans="1:9" ht="13.5" customHeight="1">
      <c r="A187" s="233" t="s">
        <v>84</v>
      </c>
      <c r="B187" s="234"/>
      <c r="C187" s="234"/>
      <c r="D187" s="235">
        <f>ROUNDDOWN(G173,-3)</f>
        <v>0</v>
      </c>
      <c r="E187" s="235"/>
      <c r="F187" s="230">
        <f>H173+D201</f>
        <v>0</v>
      </c>
      <c r="G187" s="230"/>
      <c r="H187" s="236">
        <f aca="true" t="shared" si="0" ref="H187:H193">SUM(D187:G187)</f>
        <v>0</v>
      </c>
      <c r="I187" s="237"/>
    </row>
    <row r="188" spans="1:9" ht="13.5" customHeight="1">
      <c r="A188" s="228" t="s">
        <v>85</v>
      </c>
      <c r="B188" s="229"/>
      <c r="C188" s="229"/>
      <c r="D188" s="230">
        <f>ROUNDDOWN(G172,-3)</f>
        <v>0</v>
      </c>
      <c r="E188" s="230"/>
      <c r="F188" s="230">
        <f>SUM(F189:F193)</f>
        <v>0</v>
      </c>
      <c r="G188" s="230"/>
      <c r="H188" s="231">
        <f t="shared" si="0"/>
        <v>0</v>
      </c>
      <c r="I188" s="232"/>
    </row>
    <row r="189" spans="1:9" ht="13.5" customHeight="1">
      <c r="A189" s="142" t="s">
        <v>86</v>
      </c>
      <c r="B189" s="2"/>
      <c r="C189" s="45"/>
      <c r="D189" s="225">
        <f>List3!A59</f>
        <v>0</v>
      </c>
      <c r="E189" s="225"/>
      <c r="F189" s="225">
        <f>List3!B59</f>
        <v>0</v>
      </c>
      <c r="G189" s="225"/>
      <c r="H189" s="226">
        <f t="shared" si="0"/>
        <v>0</v>
      </c>
      <c r="I189" s="227"/>
    </row>
    <row r="190" spans="1:9" ht="13.5" customHeight="1">
      <c r="A190" s="142" t="s">
        <v>87</v>
      </c>
      <c r="B190" s="2"/>
      <c r="C190" s="45"/>
      <c r="D190" s="225">
        <f>List3!C59</f>
        <v>0</v>
      </c>
      <c r="E190" s="225"/>
      <c r="F190" s="225">
        <f>List3!D59</f>
        <v>0</v>
      </c>
      <c r="G190" s="225"/>
      <c r="H190" s="226">
        <f t="shared" si="0"/>
        <v>0</v>
      </c>
      <c r="I190" s="227"/>
    </row>
    <row r="191" spans="1:9" ht="13.5" customHeight="1">
      <c r="A191" s="142" t="s">
        <v>88</v>
      </c>
      <c r="B191" s="2"/>
      <c r="C191" s="45"/>
      <c r="D191" s="225">
        <f>List3!E59</f>
        <v>0</v>
      </c>
      <c r="E191" s="225"/>
      <c r="F191" s="225">
        <f>List3!F59</f>
        <v>0</v>
      </c>
      <c r="G191" s="225"/>
      <c r="H191" s="226">
        <f t="shared" si="0"/>
        <v>0</v>
      </c>
      <c r="I191" s="227"/>
    </row>
    <row r="192" spans="1:9" ht="13.5" customHeight="1">
      <c r="A192" s="142" t="s">
        <v>89</v>
      </c>
      <c r="B192" s="2"/>
      <c r="C192" s="45"/>
      <c r="D192" s="225">
        <f>List3!G59</f>
        <v>0</v>
      </c>
      <c r="E192" s="225"/>
      <c r="F192" s="225">
        <f>List3!H59</f>
        <v>0</v>
      </c>
      <c r="G192" s="225"/>
      <c r="H192" s="226">
        <f t="shared" si="0"/>
        <v>0</v>
      </c>
      <c r="I192" s="227"/>
    </row>
    <row r="193" spans="1:9" ht="13.5" customHeight="1" thickBot="1">
      <c r="A193" s="143" t="s">
        <v>90</v>
      </c>
      <c r="B193" s="12"/>
      <c r="C193" s="46"/>
      <c r="D193" s="218">
        <f>List3!I59</f>
        <v>0</v>
      </c>
      <c r="E193" s="218"/>
      <c r="F193" s="218">
        <f>List3!J59+D202</f>
        <v>0</v>
      </c>
      <c r="G193" s="218"/>
      <c r="H193" s="219">
        <f t="shared" si="0"/>
        <v>0</v>
      </c>
      <c r="I193" s="220"/>
    </row>
    <row r="194" spans="1:9" ht="13.5" customHeight="1" thickBot="1">
      <c r="A194" s="144"/>
      <c r="B194" s="47"/>
      <c r="C194" s="2"/>
      <c r="D194" s="2"/>
      <c r="E194" s="16"/>
      <c r="F194" s="16"/>
      <c r="G194" s="16"/>
      <c r="H194" s="16"/>
      <c r="I194" s="106"/>
    </row>
    <row r="195" spans="1:9" ht="13.5" customHeight="1">
      <c r="A195" s="221"/>
      <c r="B195" s="222"/>
      <c r="C195" s="222"/>
      <c r="D195" s="223" t="s">
        <v>91</v>
      </c>
      <c r="E195" s="223"/>
      <c r="F195" s="224" t="s">
        <v>92</v>
      </c>
      <c r="G195" s="224"/>
      <c r="H195" s="2"/>
      <c r="I195" s="106"/>
    </row>
    <row r="196" spans="1:9" ht="13.5" customHeight="1" thickBot="1">
      <c r="A196" s="208" t="s">
        <v>93</v>
      </c>
      <c r="B196" s="209"/>
      <c r="C196" s="209"/>
      <c r="D196" s="210">
        <f>SUM(D187:E188)</f>
        <v>0</v>
      </c>
      <c r="E196" s="210"/>
      <c r="F196" s="48" t="e">
        <f>D196/D200</f>
        <v>#DIV/0!</v>
      </c>
      <c r="G196" s="211" t="s">
        <v>94</v>
      </c>
      <c r="H196" s="49"/>
      <c r="I196" s="145"/>
    </row>
    <row r="197" spans="1:9" ht="13.5" customHeight="1" thickBot="1">
      <c r="A197" s="212" t="s">
        <v>95</v>
      </c>
      <c r="B197" s="213"/>
      <c r="C197" s="213"/>
      <c r="D197" s="214">
        <f>SUM(F187:G188)</f>
        <v>0</v>
      </c>
      <c r="E197" s="214"/>
      <c r="F197" s="50" t="e">
        <f>D197/D200</f>
        <v>#DIV/0!</v>
      </c>
      <c r="G197" s="211"/>
      <c r="H197" s="49"/>
      <c r="I197" s="145"/>
    </row>
    <row r="198" spans="1:9" ht="13.5" customHeight="1" thickBot="1">
      <c r="A198" s="105" t="s">
        <v>96</v>
      </c>
      <c r="B198" s="2"/>
      <c r="C198" s="8"/>
      <c r="D198" s="215">
        <f>D197-D199</f>
        <v>0</v>
      </c>
      <c r="E198" s="215"/>
      <c r="F198" s="51" t="e">
        <f>D198/D200</f>
        <v>#DIV/0!</v>
      </c>
      <c r="G198" s="211"/>
      <c r="H198" s="8"/>
      <c r="I198" s="110"/>
    </row>
    <row r="199" spans="1:9" ht="13.5" customHeight="1" thickBot="1">
      <c r="A199" s="105" t="s">
        <v>97</v>
      </c>
      <c r="B199" s="2"/>
      <c r="C199" s="8"/>
      <c r="D199" s="216">
        <f>SUM(H179:I180)</f>
        <v>0</v>
      </c>
      <c r="E199" s="216"/>
      <c r="F199" s="51" t="e">
        <f>D199/D200</f>
        <v>#DIV/0!</v>
      </c>
      <c r="G199" s="211"/>
      <c r="H199" s="8"/>
      <c r="I199" s="110"/>
    </row>
    <row r="200" spans="1:9" ht="13.5" customHeight="1" thickBot="1">
      <c r="A200" s="146" t="s">
        <v>98</v>
      </c>
      <c r="B200" s="52"/>
      <c r="C200" s="52"/>
      <c r="D200" s="217">
        <f>SUM(D196:E197)</f>
        <v>0</v>
      </c>
      <c r="E200" s="217"/>
      <c r="F200" s="53" t="e">
        <f>SUM(F196:F197)</f>
        <v>#DIV/0!</v>
      </c>
      <c r="G200" s="211"/>
      <c r="H200" s="8"/>
      <c r="I200" s="110"/>
    </row>
    <row r="201" spans="1:9" ht="15.75" customHeight="1">
      <c r="A201" s="200" t="s">
        <v>99</v>
      </c>
      <c r="B201" s="201"/>
      <c r="C201" s="201"/>
      <c r="D201" s="202">
        <f>G173-D187</f>
        <v>0</v>
      </c>
      <c r="E201" s="202"/>
      <c r="F201" s="203" t="s">
        <v>100</v>
      </c>
      <c r="G201" s="203"/>
      <c r="H201" s="8"/>
      <c r="I201" s="110"/>
    </row>
    <row r="202" spans="1:9" ht="27" customHeight="1" thickBot="1">
      <c r="A202" s="205" t="s">
        <v>101</v>
      </c>
      <c r="B202" s="206"/>
      <c r="C202" s="206"/>
      <c r="D202" s="207">
        <f>G172-D188</f>
        <v>0</v>
      </c>
      <c r="E202" s="207"/>
      <c r="F202" s="204"/>
      <c r="G202" s="204"/>
      <c r="H202" s="116"/>
      <c r="I202" s="117"/>
    </row>
    <row r="203" spans="1:9" ht="13.5" customHeight="1">
      <c r="A203" s="278" t="s">
        <v>316</v>
      </c>
      <c r="B203" s="279"/>
      <c r="C203" s="279"/>
      <c r="D203" s="279"/>
      <c r="E203" s="279"/>
      <c r="F203" s="279"/>
      <c r="G203" s="279"/>
      <c r="H203" s="279"/>
      <c r="I203" s="280"/>
    </row>
    <row r="204" spans="1:9" ht="13.5" customHeight="1">
      <c r="A204" s="281"/>
      <c r="B204" s="282"/>
      <c r="C204" s="282"/>
      <c r="D204" s="282"/>
      <c r="E204" s="282"/>
      <c r="F204" s="282"/>
      <c r="G204" s="282"/>
      <c r="H204" s="282"/>
      <c r="I204" s="283"/>
    </row>
    <row r="205" spans="1:9" ht="7.5" customHeight="1">
      <c r="A205" s="284"/>
      <c r="B205" s="285"/>
      <c r="C205" s="285"/>
      <c r="D205" s="285"/>
      <c r="E205" s="285"/>
      <c r="F205" s="285"/>
      <c r="G205" s="285"/>
      <c r="H205" s="285"/>
      <c r="I205" s="286"/>
    </row>
    <row r="206" spans="1:9" ht="13.5" customHeight="1">
      <c r="A206" s="147" t="s">
        <v>314</v>
      </c>
      <c r="B206" s="94"/>
      <c r="C206" s="94"/>
      <c r="D206" s="81"/>
      <c r="E206" s="81"/>
      <c r="F206" s="82"/>
      <c r="G206" s="82"/>
      <c r="H206" s="2"/>
      <c r="I206" s="106"/>
    </row>
    <row r="207" spans="1:9" ht="13.5" customHeight="1">
      <c r="A207" s="142" t="s">
        <v>305</v>
      </c>
      <c r="B207" s="83"/>
      <c r="C207" s="83"/>
      <c r="D207" s="83" t="s">
        <v>303</v>
      </c>
      <c r="E207" s="81"/>
      <c r="F207" s="81" t="s">
        <v>304</v>
      </c>
      <c r="G207" s="96"/>
      <c r="H207" s="96" t="s">
        <v>311</v>
      </c>
      <c r="I207" s="106"/>
    </row>
    <row r="208" spans="1:9" ht="13.5" customHeight="1">
      <c r="A208" s="291"/>
      <c r="B208" s="292"/>
      <c r="C208" s="293"/>
      <c r="D208" s="294"/>
      <c r="E208" s="295"/>
      <c r="F208" s="296"/>
      <c r="G208" s="297"/>
      <c r="H208" s="103"/>
      <c r="I208" s="106"/>
    </row>
    <row r="209" spans="1:9" ht="13.5" customHeight="1">
      <c r="A209" s="291"/>
      <c r="B209" s="292"/>
      <c r="C209" s="293"/>
      <c r="D209" s="294"/>
      <c r="E209" s="295"/>
      <c r="F209" s="296"/>
      <c r="G209" s="297"/>
      <c r="H209" s="103"/>
      <c r="I209" s="106"/>
    </row>
    <row r="210" spans="1:9" ht="13.5" customHeight="1">
      <c r="A210" s="291"/>
      <c r="B210" s="292"/>
      <c r="C210" s="293"/>
      <c r="D210" s="294"/>
      <c r="E210" s="295"/>
      <c r="F210" s="296"/>
      <c r="G210" s="297"/>
      <c r="H210" s="103"/>
      <c r="I210" s="106"/>
    </row>
    <row r="211" spans="1:9" ht="13.5" customHeight="1">
      <c r="A211" s="291"/>
      <c r="B211" s="292"/>
      <c r="C211" s="293"/>
      <c r="D211" s="294"/>
      <c r="E211" s="295"/>
      <c r="F211" s="296"/>
      <c r="G211" s="297"/>
      <c r="H211" s="103"/>
      <c r="I211" s="106"/>
    </row>
    <row r="212" spans="1:9" ht="13.5" customHeight="1">
      <c r="A212" s="291"/>
      <c r="B212" s="292"/>
      <c r="C212" s="293"/>
      <c r="D212" s="294"/>
      <c r="E212" s="295"/>
      <c r="F212" s="296"/>
      <c r="G212" s="297"/>
      <c r="H212" s="103"/>
      <c r="I212" s="106"/>
    </row>
    <row r="213" spans="1:9" ht="13.5" customHeight="1">
      <c r="A213" s="291"/>
      <c r="B213" s="292"/>
      <c r="C213" s="293"/>
      <c r="D213" s="294"/>
      <c r="E213" s="295"/>
      <c r="F213" s="296"/>
      <c r="G213" s="297"/>
      <c r="H213" s="103"/>
      <c r="I213" s="106"/>
    </row>
    <row r="214" spans="1:9" ht="13.5" customHeight="1">
      <c r="A214" s="291"/>
      <c r="B214" s="292"/>
      <c r="C214" s="293"/>
      <c r="D214" s="294"/>
      <c r="E214" s="295"/>
      <c r="F214" s="296"/>
      <c r="G214" s="297"/>
      <c r="H214" s="103"/>
      <c r="I214" s="106"/>
    </row>
    <row r="215" spans="1:9" ht="7.5" customHeight="1">
      <c r="A215" s="148"/>
      <c r="B215" s="94"/>
      <c r="C215" s="94"/>
      <c r="D215" s="81"/>
      <c r="E215" s="81"/>
      <c r="F215" s="82"/>
      <c r="G215" s="82"/>
      <c r="H215" s="2"/>
      <c r="I215" s="106"/>
    </row>
    <row r="216" spans="1:9" ht="13.5" customHeight="1">
      <c r="A216" s="147" t="s">
        <v>306</v>
      </c>
      <c r="B216" s="94"/>
      <c r="C216" s="94"/>
      <c r="D216" s="81"/>
      <c r="E216" s="81"/>
      <c r="F216" s="82"/>
      <c r="G216" s="82"/>
      <c r="H216" s="2"/>
      <c r="I216" s="106"/>
    </row>
    <row r="217" spans="1:9" ht="13.5" customHeight="1">
      <c r="A217" s="142" t="s">
        <v>307</v>
      </c>
      <c r="B217" s="94"/>
      <c r="C217" s="94"/>
      <c r="D217" s="81"/>
      <c r="E217" s="81"/>
      <c r="F217" s="82"/>
      <c r="G217" s="82"/>
      <c r="H217" s="2"/>
      <c r="I217" s="106"/>
    </row>
    <row r="218" spans="1:9" ht="5.25" customHeight="1">
      <c r="A218" s="148"/>
      <c r="B218" s="94"/>
      <c r="C218" s="94"/>
      <c r="D218" s="81"/>
      <c r="E218" s="81"/>
      <c r="F218" s="82"/>
      <c r="G218" s="82"/>
      <c r="H218" s="2"/>
      <c r="I218" s="106"/>
    </row>
    <row r="219" spans="1:9" ht="13.5" customHeight="1">
      <c r="A219" s="142" t="s">
        <v>308</v>
      </c>
      <c r="B219" s="94"/>
      <c r="C219" s="94"/>
      <c r="D219" s="83" t="s">
        <v>309</v>
      </c>
      <c r="E219" s="81"/>
      <c r="F219" s="81" t="s">
        <v>310</v>
      </c>
      <c r="G219" s="82"/>
      <c r="H219" s="82"/>
      <c r="I219" s="106"/>
    </row>
    <row r="220" spans="1:9" ht="13.5" customHeight="1">
      <c r="A220" s="291"/>
      <c r="B220" s="292"/>
      <c r="C220" s="293"/>
      <c r="D220" s="294"/>
      <c r="E220" s="295"/>
      <c r="F220" s="104"/>
      <c r="G220" s="95"/>
      <c r="H220" s="93"/>
      <c r="I220" s="106"/>
    </row>
    <row r="221" spans="1:9" ht="13.5" customHeight="1">
      <c r="A221" s="291"/>
      <c r="B221" s="292"/>
      <c r="C221" s="293"/>
      <c r="D221" s="294"/>
      <c r="E221" s="295"/>
      <c r="F221" s="104"/>
      <c r="G221" s="95"/>
      <c r="H221" s="93"/>
      <c r="I221" s="106"/>
    </row>
    <row r="222" spans="1:9" ht="13.5" customHeight="1">
      <c r="A222" s="291"/>
      <c r="B222" s="292"/>
      <c r="C222" s="293"/>
      <c r="D222" s="294"/>
      <c r="E222" s="295"/>
      <c r="F222" s="104"/>
      <c r="G222" s="95"/>
      <c r="H222" s="93"/>
      <c r="I222" s="106"/>
    </row>
    <row r="223" spans="1:9" ht="13.5" customHeight="1">
      <c r="A223" s="291"/>
      <c r="B223" s="292"/>
      <c r="C223" s="293"/>
      <c r="D223" s="294"/>
      <c r="E223" s="295"/>
      <c r="F223" s="104"/>
      <c r="G223" s="95"/>
      <c r="H223" s="93"/>
      <c r="I223" s="106"/>
    </row>
    <row r="224" spans="1:9" ht="13.5" customHeight="1">
      <c r="A224" s="291"/>
      <c r="B224" s="292"/>
      <c r="C224" s="293"/>
      <c r="D224" s="294"/>
      <c r="E224" s="295"/>
      <c r="F224" s="104"/>
      <c r="G224" s="95"/>
      <c r="H224" s="93"/>
      <c r="I224" s="106"/>
    </row>
    <row r="225" spans="1:9" ht="13.5" customHeight="1">
      <c r="A225" s="291"/>
      <c r="B225" s="292"/>
      <c r="C225" s="293"/>
      <c r="D225" s="294"/>
      <c r="E225" s="295"/>
      <c r="F225" s="104"/>
      <c r="G225" s="95"/>
      <c r="H225" s="93"/>
      <c r="I225" s="106"/>
    </row>
    <row r="226" spans="1:9" ht="13.5" customHeight="1">
      <c r="A226" s="291"/>
      <c r="B226" s="292"/>
      <c r="C226" s="293"/>
      <c r="D226" s="294"/>
      <c r="E226" s="295"/>
      <c r="F226" s="104"/>
      <c r="G226" s="95"/>
      <c r="H226" s="93"/>
      <c r="I226" s="106"/>
    </row>
    <row r="227" spans="1:9" ht="5.25" customHeight="1">
      <c r="A227" s="149"/>
      <c r="B227" s="97"/>
      <c r="C227" s="97"/>
      <c r="D227" s="98"/>
      <c r="E227" s="98"/>
      <c r="F227" s="95"/>
      <c r="G227" s="95"/>
      <c r="H227" s="93"/>
      <c r="I227" s="106"/>
    </row>
    <row r="228" spans="1:9" ht="6.75" customHeight="1">
      <c r="A228" s="287" t="s">
        <v>312</v>
      </c>
      <c r="B228" s="288"/>
      <c r="C228" s="288"/>
      <c r="D228" s="288"/>
      <c r="E228" s="288"/>
      <c r="F228" s="288"/>
      <c r="G228" s="288"/>
      <c r="H228" s="288"/>
      <c r="I228" s="289"/>
    </row>
    <row r="229" spans="1:9" ht="48" customHeight="1">
      <c r="A229" s="290"/>
      <c r="B229" s="288"/>
      <c r="C229" s="288"/>
      <c r="D229" s="288"/>
      <c r="E229" s="288"/>
      <c r="F229" s="288"/>
      <c r="G229" s="288"/>
      <c r="H229" s="288"/>
      <c r="I229" s="289"/>
    </row>
    <row r="230" spans="1:9" ht="13.5" customHeight="1">
      <c r="A230" s="142" t="s">
        <v>308</v>
      </c>
      <c r="B230" s="94"/>
      <c r="C230" s="94"/>
      <c r="D230" s="83" t="s">
        <v>309</v>
      </c>
      <c r="E230" s="81"/>
      <c r="F230" s="81" t="s">
        <v>310</v>
      </c>
      <c r="G230" s="95"/>
      <c r="H230" s="93"/>
      <c r="I230" s="106"/>
    </row>
    <row r="231" spans="1:9" ht="13.5" customHeight="1">
      <c r="A231" s="291"/>
      <c r="B231" s="292"/>
      <c r="C231" s="293"/>
      <c r="D231" s="294"/>
      <c r="E231" s="295"/>
      <c r="F231" s="104"/>
      <c r="G231" s="95"/>
      <c r="H231" s="93"/>
      <c r="I231" s="106"/>
    </row>
    <row r="232" spans="1:9" ht="13.5" customHeight="1">
      <c r="A232" s="291"/>
      <c r="B232" s="292"/>
      <c r="C232" s="293"/>
      <c r="D232" s="294"/>
      <c r="E232" s="295"/>
      <c r="F232" s="104"/>
      <c r="G232" s="95"/>
      <c r="H232" s="93"/>
      <c r="I232" s="106"/>
    </row>
    <row r="233" spans="1:9" ht="13.5" customHeight="1">
      <c r="A233" s="291"/>
      <c r="B233" s="292"/>
      <c r="C233" s="293"/>
      <c r="D233" s="294"/>
      <c r="E233" s="295"/>
      <c r="F233" s="104"/>
      <c r="G233" s="95"/>
      <c r="H233" s="93"/>
      <c r="I233" s="106"/>
    </row>
    <row r="234" spans="1:9" ht="13.5" customHeight="1">
      <c r="A234" s="291"/>
      <c r="B234" s="292"/>
      <c r="C234" s="293"/>
      <c r="D234" s="294"/>
      <c r="E234" s="295"/>
      <c r="F234" s="104"/>
      <c r="G234" s="95"/>
      <c r="H234" s="93"/>
      <c r="I234" s="106"/>
    </row>
    <row r="235" spans="1:9" ht="13.5" customHeight="1">
      <c r="A235" s="291"/>
      <c r="B235" s="292"/>
      <c r="C235" s="293"/>
      <c r="D235" s="294"/>
      <c r="E235" s="295"/>
      <c r="F235" s="104"/>
      <c r="G235" s="95"/>
      <c r="H235" s="93"/>
      <c r="I235" s="106"/>
    </row>
    <row r="236" spans="1:9" ht="13.5" customHeight="1">
      <c r="A236" s="291"/>
      <c r="B236" s="292"/>
      <c r="C236" s="293"/>
      <c r="D236" s="294"/>
      <c r="E236" s="295"/>
      <c r="F236" s="104"/>
      <c r="G236" s="95"/>
      <c r="H236" s="93"/>
      <c r="I236" s="106"/>
    </row>
    <row r="237" spans="1:9" ht="13.5" customHeight="1">
      <c r="A237" s="291"/>
      <c r="B237" s="292"/>
      <c r="C237" s="293"/>
      <c r="D237" s="294"/>
      <c r="E237" s="295"/>
      <c r="F237" s="104"/>
      <c r="G237" s="95"/>
      <c r="H237" s="93"/>
      <c r="I237" s="106"/>
    </row>
    <row r="238" spans="1:9" ht="13.5" customHeight="1">
      <c r="A238" s="150"/>
      <c r="B238" s="99"/>
      <c r="C238" s="99"/>
      <c r="D238" s="100"/>
      <c r="E238" s="100"/>
      <c r="F238" s="101"/>
      <c r="G238" s="101"/>
      <c r="H238" s="102"/>
      <c r="I238" s="106"/>
    </row>
    <row r="239" spans="1:9" ht="13.5" customHeight="1">
      <c r="A239" s="193" t="s">
        <v>102</v>
      </c>
      <c r="B239" s="194"/>
      <c r="C239" s="194"/>
      <c r="D239" s="194"/>
      <c r="E239" s="194"/>
      <c r="F239" s="194"/>
      <c r="G239" s="194"/>
      <c r="H239" s="194"/>
      <c r="I239" s="195"/>
    </row>
    <row r="240" spans="1:9" ht="13.5" customHeight="1">
      <c r="A240" s="193"/>
      <c r="B240" s="194"/>
      <c r="C240" s="194"/>
      <c r="D240" s="194"/>
      <c r="E240" s="194"/>
      <c r="F240" s="194"/>
      <c r="G240" s="194"/>
      <c r="H240" s="194"/>
      <c r="I240" s="195"/>
    </row>
    <row r="241" spans="1:9" ht="13.5" customHeight="1">
      <c r="A241" s="196" t="s">
        <v>302</v>
      </c>
      <c r="B241" s="197"/>
      <c r="C241" s="197"/>
      <c r="D241" s="197"/>
      <c r="E241" s="197"/>
      <c r="F241" s="197"/>
      <c r="G241" s="197"/>
      <c r="H241" s="197"/>
      <c r="I241" s="198"/>
    </row>
    <row r="242" spans="1:9" ht="13.5" customHeight="1">
      <c r="A242" s="196"/>
      <c r="B242" s="197"/>
      <c r="C242" s="197"/>
      <c r="D242" s="197"/>
      <c r="E242" s="197"/>
      <c r="F242" s="197"/>
      <c r="G242" s="197"/>
      <c r="H242" s="197"/>
      <c r="I242" s="198"/>
    </row>
    <row r="243" spans="1:9" ht="13.5" customHeight="1">
      <c r="A243" s="196"/>
      <c r="B243" s="197"/>
      <c r="C243" s="197"/>
      <c r="D243" s="197"/>
      <c r="E243" s="197"/>
      <c r="F243" s="197"/>
      <c r="G243" s="197"/>
      <c r="H243" s="197"/>
      <c r="I243" s="198"/>
    </row>
    <row r="244" spans="1:9" ht="13.5" customHeight="1">
      <c r="A244" s="196"/>
      <c r="B244" s="197"/>
      <c r="C244" s="197"/>
      <c r="D244" s="197"/>
      <c r="E244" s="197"/>
      <c r="F244" s="197"/>
      <c r="G244" s="197"/>
      <c r="H244" s="197"/>
      <c r="I244" s="198"/>
    </row>
    <row r="245" spans="1:9" ht="13.5" customHeight="1">
      <c r="A245" s="196"/>
      <c r="B245" s="197"/>
      <c r="C245" s="197"/>
      <c r="D245" s="197"/>
      <c r="E245" s="197"/>
      <c r="F245" s="197"/>
      <c r="G245" s="197"/>
      <c r="H245" s="197"/>
      <c r="I245" s="198"/>
    </row>
    <row r="246" spans="1:9" ht="16.5" customHeight="1">
      <c r="A246" s="196"/>
      <c r="B246" s="197"/>
      <c r="C246" s="197"/>
      <c r="D246" s="197"/>
      <c r="E246" s="197"/>
      <c r="F246" s="197"/>
      <c r="G246" s="197"/>
      <c r="H246" s="197"/>
      <c r="I246" s="198"/>
    </row>
    <row r="247" spans="1:9" ht="13.5" customHeight="1">
      <c r="A247" s="105"/>
      <c r="B247" s="2"/>
      <c r="C247" s="2"/>
      <c r="D247" s="2"/>
      <c r="E247" s="2"/>
      <c r="F247" s="2"/>
      <c r="G247" s="2"/>
      <c r="H247" s="2"/>
      <c r="I247" s="106"/>
    </row>
    <row r="248" spans="1:9" ht="13.5" customHeight="1">
      <c r="A248" s="151" t="s">
        <v>103</v>
      </c>
      <c r="B248" s="199"/>
      <c r="C248" s="199"/>
      <c r="D248" s="199"/>
      <c r="E248" s="199"/>
      <c r="F248" s="4" t="s">
        <v>104</v>
      </c>
      <c r="G248" s="199"/>
      <c r="H248" s="199"/>
      <c r="I248" s="106"/>
    </row>
    <row r="249" spans="1:9" ht="13.5" customHeight="1">
      <c r="A249" s="105"/>
      <c r="B249" s="2"/>
      <c r="C249" s="2"/>
      <c r="D249" s="2"/>
      <c r="E249" s="2"/>
      <c r="F249" s="2"/>
      <c r="G249" s="2"/>
      <c r="H249" s="2"/>
      <c r="I249" s="106"/>
    </row>
    <row r="250" spans="1:9" ht="13.5" customHeight="1">
      <c r="A250" s="188" t="s">
        <v>317</v>
      </c>
      <c r="B250" s="189"/>
      <c r="C250" s="189"/>
      <c r="D250" s="2"/>
      <c r="E250" s="179"/>
      <c r="F250" s="179"/>
      <c r="G250" s="179"/>
      <c r="H250" s="179"/>
      <c r="I250" s="106"/>
    </row>
    <row r="251" spans="1:9" ht="13.5" customHeight="1">
      <c r="A251" s="190"/>
      <c r="B251" s="189"/>
      <c r="C251" s="189"/>
      <c r="D251" s="2"/>
      <c r="E251" s="179"/>
      <c r="F251" s="179"/>
      <c r="G251" s="179"/>
      <c r="H251" s="179"/>
      <c r="I251" s="106"/>
    </row>
    <row r="252" spans="1:9" ht="13.5" customHeight="1">
      <c r="A252" s="191" t="s">
        <v>318</v>
      </c>
      <c r="B252" s="192"/>
      <c r="C252" s="152"/>
      <c r="D252" s="2"/>
      <c r="E252" s="179"/>
      <c r="F252" s="179"/>
      <c r="G252" s="179"/>
      <c r="H252" s="179"/>
      <c r="I252" s="106"/>
    </row>
    <row r="253" spans="1:9" ht="13.5" customHeight="1">
      <c r="A253" s="191" t="s">
        <v>319</v>
      </c>
      <c r="B253" s="192"/>
      <c r="C253" s="152"/>
      <c r="D253" s="2"/>
      <c r="E253" s="179"/>
      <c r="F253" s="179"/>
      <c r="G253" s="179"/>
      <c r="H253" s="179"/>
      <c r="I253" s="106"/>
    </row>
    <row r="254" spans="1:9" ht="13.5" customHeight="1">
      <c r="A254" s="105"/>
      <c r="B254" s="2"/>
      <c r="C254" s="2"/>
      <c r="D254" s="2"/>
      <c r="E254" s="179"/>
      <c r="F254" s="179"/>
      <c r="G254" s="179"/>
      <c r="H254" s="179"/>
      <c r="I254" s="106"/>
    </row>
    <row r="255" spans="1:9" ht="13.5" customHeight="1">
      <c r="A255" s="105"/>
      <c r="B255" s="2"/>
      <c r="C255" s="2"/>
      <c r="D255" s="2"/>
      <c r="E255" s="179"/>
      <c r="F255" s="179"/>
      <c r="G255" s="179"/>
      <c r="H255" s="179"/>
      <c r="I255" s="106"/>
    </row>
    <row r="256" spans="1:9" ht="13.5" customHeight="1" thickBot="1">
      <c r="A256" s="105"/>
      <c r="B256" s="21"/>
      <c r="C256" s="21"/>
      <c r="D256" s="54"/>
      <c r="E256" s="180" t="s">
        <v>105</v>
      </c>
      <c r="F256" s="180"/>
      <c r="G256" s="180"/>
      <c r="H256" s="180"/>
      <c r="I256" s="153"/>
    </row>
    <row r="257" spans="1:9" ht="13.5" customHeight="1" thickBot="1">
      <c r="A257" s="105"/>
      <c r="B257" s="2"/>
      <c r="C257" s="2"/>
      <c r="D257" s="54"/>
      <c r="E257" s="180"/>
      <c r="F257" s="180"/>
      <c r="G257" s="180"/>
      <c r="H257" s="180"/>
      <c r="I257" s="106"/>
    </row>
    <row r="258" spans="1:9" ht="13.5" customHeight="1" thickBot="1">
      <c r="A258" s="115"/>
      <c r="B258" s="154"/>
      <c r="C258" s="154"/>
      <c r="D258" s="154"/>
      <c r="E258" s="181"/>
      <c r="F258" s="181"/>
      <c r="G258" s="181"/>
      <c r="H258" s="181"/>
      <c r="I258" s="155"/>
    </row>
    <row r="259" spans="1:9" ht="13.5" customHeight="1">
      <c r="A259" s="182" t="s">
        <v>106</v>
      </c>
      <c r="B259" s="183"/>
      <c r="C259" s="183"/>
      <c r="D259" s="183"/>
      <c r="E259" s="183"/>
      <c r="F259" s="183"/>
      <c r="G259" s="183"/>
      <c r="H259" s="183"/>
      <c r="I259" s="184"/>
    </row>
    <row r="260" spans="1:9" ht="27.75" customHeight="1">
      <c r="A260" s="185" t="s">
        <v>107</v>
      </c>
      <c r="B260" s="186"/>
      <c r="C260" s="186"/>
      <c r="D260" s="186"/>
      <c r="E260" s="186"/>
      <c r="F260" s="186"/>
      <c r="G260" s="186"/>
      <c r="H260" s="186"/>
      <c r="I260" s="187"/>
    </row>
    <row r="261" spans="1:9" ht="31.5" customHeight="1">
      <c r="A261" s="159" t="s">
        <v>108</v>
      </c>
      <c r="B261" s="161"/>
      <c r="C261" s="161"/>
      <c r="D261" s="161"/>
      <c r="E261" s="161"/>
      <c r="F261" s="161"/>
      <c r="G261" s="161"/>
      <c r="H261" s="161"/>
      <c r="I261" s="165"/>
    </row>
    <row r="262" spans="1:9" ht="24" customHeight="1">
      <c r="A262" s="159" t="s">
        <v>109</v>
      </c>
      <c r="B262" s="161"/>
      <c r="C262" s="161"/>
      <c r="D262" s="161"/>
      <c r="E262" s="161"/>
      <c r="F262" s="161"/>
      <c r="G262" s="161"/>
      <c r="H262" s="161"/>
      <c r="I262" s="165"/>
    </row>
    <row r="263" spans="1:9" ht="59.25" customHeight="1">
      <c r="A263" s="173" t="s">
        <v>110</v>
      </c>
      <c r="B263" s="174"/>
      <c r="C263" s="174"/>
      <c r="D263" s="174"/>
      <c r="E263" s="174"/>
      <c r="F263" s="174"/>
      <c r="G263" s="174"/>
      <c r="H263" s="174"/>
      <c r="I263" s="175"/>
    </row>
    <row r="264" spans="1:9" ht="13.5" customHeight="1">
      <c r="A264" s="173"/>
      <c r="B264" s="174"/>
      <c r="C264" s="174"/>
      <c r="D264" s="174"/>
      <c r="E264" s="174"/>
      <c r="F264" s="174"/>
      <c r="G264" s="174"/>
      <c r="H264" s="174"/>
      <c r="I264" s="175"/>
    </row>
    <row r="265" spans="1:9" ht="43.5" customHeight="1">
      <c r="A265" s="159" t="s">
        <v>111</v>
      </c>
      <c r="B265" s="161"/>
      <c r="C265" s="161"/>
      <c r="D265" s="161"/>
      <c r="E265" s="161"/>
      <c r="F265" s="161"/>
      <c r="G265" s="161"/>
      <c r="H265" s="161"/>
      <c r="I265" s="165"/>
    </row>
    <row r="266" spans="1:9" ht="72" customHeight="1">
      <c r="A266" s="166" t="s">
        <v>313</v>
      </c>
      <c r="B266" s="167"/>
      <c r="C266" s="167"/>
      <c r="D266" s="167"/>
      <c r="E266" s="167"/>
      <c r="F266" s="167"/>
      <c r="G266" s="167"/>
      <c r="H266" s="167"/>
      <c r="I266" s="168"/>
    </row>
    <row r="267" spans="1:9" ht="9" customHeight="1">
      <c r="A267" s="159"/>
      <c r="B267" s="161"/>
      <c r="C267" s="161"/>
      <c r="D267" s="161"/>
      <c r="E267" s="161"/>
      <c r="F267" s="161"/>
      <c r="G267" s="161"/>
      <c r="H267" s="161"/>
      <c r="I267" s="165"/>
    </row>
    <row r="268" spans="1:9" ht="24" customHeight="1">
      <c r="A268" s="176" t="s">
        <v>112</v>
      </c>
      <c r="B268" s="177"/>
      <c r="C268" s="177"/>
      <c r="D268" s="177"/>
      <c r="E268" s="177"/>
      <c r="F268" s="177"/>
      <c r="G268" s="177"/>
      <c r="H268" s="177"/>
      <c r="I268" s="178"/>
    </row>
    <row r="269" spans="1:9" ht="22.5" customHeight="1">
      <c r="A269" s="172" t="s">
        <v>321</v>
      </c>
      <c r="B269" s="161"/>
      <c r="C269" s="161"/>
      <c r="D269" s="161"/>
      <c r="E269" s="161"/>
      <c r="F269" s="161"/>
      <c r="G269" s="161"/>
      <c r="H269" s="161"/>
      <c r="I269" s="165"/>
    </row>
    <row r="270" spans="1:9" ht="39" customHeight="1">
      <c r="A270" s="172" t="s">
        <v>315</v>
      </c>
      <c r="B270" s="161"/>
      <c r="C270" s="161"/>
      <c r="D270" s="161"/>
      <c r="E270" s="161"/>
      <c r="F270" s="161"/>
      <c r="G270" s="161"/>
      <c r="H270" s="161"/>
      <c r="I270" s="165"/>
    </row>
    <row r="271" spans="1:9" ht="66" customHeight="1">
      <c r="A271" s="173" t="s">
        <v>328</v>
      </c>
      <c r="B271" s="174"/>
      <c r="C271" s="174"/>
      <c r="D271" s="174"/>
      <c r="E271" s="174"/>
      <c r="F271" s="174"/>
      <c r="G271" s="174"/>
      <c r="H271" s="174"/>
      <c r="I271" s="175"/>
    </row>
    <row r="272" spans="1:9" ht="50.25" customHeight="1">
      <c r="A272" s="159" t="s">
        <v>113</v>
      </c>
      <c r="B272" s="161"/>
      <c r="C272" s="161"/>
      <c r="D272" s="161"/>
      <c r="E272" s="161"/>
      <c r="F272" s="161"/>
      <c r="G272" s="161"/>
      <c r="H272" s="161"/>
      <c r="I272" s="165"/>
    </row>
    <row r="273" spans="1:9" ht="28.5" customHeight="1">
      <c r="A273" s="159" t="s">
        <v>114</v>
      </c>
      <c r="B273" s="161"/>
      <c r="C273" s="161"/>
      <c r="D273" s="161"/>
      <c r="E273" s="161"/>
      <c r="F273" s="161"/>
      <c r="G273" s="161"/>
      <c r="H273" s="161"/>
      <c r="I273" s="165"/>
    </row>
    <row r="274" spans="1:9" ht="53.25" customHeight="1">
      <c r="A274" s="159" t="s">
        <v>115</v>
      </c>
      <c r="B274" s="161"/>
      <c r="C274" s="161"/>
      <c r="D274" s="161"/>
      <c r="E274" s="161"/>
      <c r="F274" s="161"/>
      <c r="G274" s="161"/>
      <c r="H274" s="161"/>
      <c r="I274" s="165"/>
    </row>
    <row r="275" spans="1:9" ht="63" customHeight="1">
      <c r="A275" s="166" t="s">
        <v>329</v>
      </c>
      <c r="B275" s="167"/>
      <c r="C275" s="167"/>
      <c r="D275" s="167"/>
      <c r="E275" s="167"/>
      <c r="F275" s="167"/>
      <c r="G275" s="167"/>
      <c r="H275" s="167"/>
      <c r="I275" s="168"/>
    </row>
    <row r="276" spans="1:9" ht="34.5" customHeight="1">
      <c r="A276" s="159" t="s">
        <v>116</v>
      </c>
      <c r="B276" s="161"/>
      <c r="C276" s="161"/>
      <c r="D276" s="161"/>
      <c r="E276" s="161"/>
      <c r="F276" s="161"/>
      <c r="G276" s="161"/>
      <c r="H276" s="161"/>
      <c r="I276" s="165"/>
    </row>
    <row r="277" spans="1:9" ht="13.5" customHeight="1" thickBot="1">
      <c r="A277" s="169"/>
      <c r="B277" s="170"/>
      <c r="C277" s="170"/>
      <c r="D277" s="170"/>
      <c r="E277" s="170"/>
      <c r="F277" s="170"/>
      <c r="G277" s="170"/>
      <c r="H277" s="170"/>
      <c r="I277" s="171"/>
    </row>
    <row r="278" spans="1:9" ht="13.5" customHeight="1">
      <c r="A278" s="161"/>
      <c r="B278" s="161"/>
      <c r="C278" s="161"/>
      <c r="D278" s="161"/>
      <c r="E278" s="161"/>
      <c r="F278" s="161"/>
      <c r="G278" s="161"/>
      <c r="H278" s="161"/>
      <c r="I278" s="161"/>
    </row>
    <row r="279" spans="1:9" ht="13.5" customHeight="1">
      <c r="A279" s="161"/>
      <c r="B279" s="161"/>
      <c r="C279" s="161"/>
      <c r="D279" s="161"/>
      <c r="E279" s="161"/>
      <c r="F279" s="161"/>
      <c r="G279" s="161"/>
      <c r="H279" s="161"/>
      <c r="I279" s="161"/>
    </row>
    <row r="280" spans="1:9" ht="13.5" customHeight="1">
      <c r="A280" s="161"/>
      <c r="B280" s="161"/>
      <c r="C280" s="161"/>
      <c r="D280" s="161"/>
      <c r="E280" s="161"/>
      <c r="F280" s="161"/>
      <c r="G280" s="161"/>
      <c r="H280" s="161"/>
      <c r="I280" s="161"/>
    </row>
    <row r="281" spans="1:9" ht="13.5" customHeight="1">
      <c r="A281" s="161"/>
      <c r="B281" s="161"/>
      <c r="C281" s="161"/>
      <c r="D281" s="161"/>
      <c r="E281" s="161"/>
      <c r="F281" s="161"/>
      <c r="G281" s="161"/>
      <c r="H281" s="161"/>
      <c r="I281" s="161"/>
    </row>
    <row r="282" spans="1:9" ht="13.5" customHeight="1">
      <c r="A282" s="158"/>
      <c r="B282" s="158"/>
      <c r="C282" s="158"/>
      <c r="D282" s="158"/>
      <c r="E282" s="158"/>
      <c r="F282" s="158"/>
      <c r="G282" s="158"/>
      <c r="H282" s="158"/>
      <c r="I282" s="158"/>
    </row>
    <row r="283" spans="1:9" ht="13.5" customHeight="1">
      <c r="A283" s="161"/>
      <c r="B283" s="161"/>
      <c r="C283" s="161"/>
      <c r="D283" s="161"/>
      <c r="E283" s="161"/>
      <c r="F283" s="161"/>
      <c r="G283" s="161"/>
      <c r="H283" s="161"/>
      <c r="I283" s="161"/>
    </row>
    <row r="284" spans="1:9" ht="13.5" customHeight="1">
      <c r="A284" s="161"/>
      <c r="B284" s="161"/>
      <c r="C284" s="161"/>
      <c r="D284" s="161"/>
      <c r="E284" s="161"/>
      <c r="F284" s="161"/>
      <c r="G284" s="161"/>
      <c r="H284" s="161"/>
      <c r="I284" s="161"/>
    </row>
    <row r="285" spans="1:9" ht="13.5" customHeight="1">
      <c r="A285" s="161"/>
      <c r="B285" s="161"/>
      <c r="C285" s="161"/>
      <c r="D285" s="161"/>
      <c r="E285" s="161"/>
      <c r="F285" s="161"/>
      <c r="G285" s="161"/>
      <c r="H285" s="161"/>
      <c r="I285" s="161"/>
    </row>
    <row r="286" spans="1:9" ht="13.5" customHeight="1">
      <c r="A286" s="161"/>
      <c r="B286" s="161"/>
      <c r="C286" s="161"/>
      <c r="D286" s="161"/>
      <c r="E286" s="161"/>
      <c r="F286" s="161"/>
      <c r="G286" s="161"/>
      <c r="H286" s="161"/>
      <c r="I286" s="161"/>
    </row>
    <row r="287" spans="1:9" ht="13.5" customHeight="1">
      <c r="A287" s="162"/>
      <c r="B287" s="162"/>
      <c r="C287" s="162"/>
      <c r="D287" s="162"/>
      <c r="E287" s="162"/>
      <c r="F287" s="162"/>
      <c r="G287" s="162"/>
      <c r="H287" s="162"/>
      <c r="I287" s="162"/>
    </row>
    <row r="288" spans="1:9" ht="13.5" customHeight="1">
      <c r="A288" s="162"/>
      <c r="B288" s="162"/>
      <c r="C288" s="162"/>
      <c r="D288" s="162"/>
      <c r="E288" s="162"/>
      <c r="F288" s="162"/>
      <c r="G288" s="162"/>
      <c r="H288" s="162"/>
      <c r="I288" s="162"/>
    </row>
    <row r="289" spans="1:9" ht="13.5" customHeight="1">
      <c r="A289" s="164"/>
      <c r="B289" s="164"/>
      <c r="C289" s="164"/>
      <c r="D289" s="164"/>
      <c r="E289" s="164"/>
      <c r="F289" s="164"/>
      <c r="G289" s="164"/>
      <c r="H289" s="164"/>
      <c r="I289" s="164"/>
    </row>
    <row r="290" spans="1:9" ht="13.5" customHeight="1">
      <c r="A290" s="163"/>
      <c r="B290" s="163"/>
      <c r="C290" s="163"/>
      <c r="D290" s="163"/>
      <c r="E290" s="163"/>
      <c r="F290" s="163"/>
      <c r="G290" s="163"/>
      <c r="H290" s="163"/>
      <c r="I290" s="163"/>
    </row>
    <row r="291" spans="1:9" ht="13.5" customHeight="1">
      <c r="A291" s="164"/>
      <c r="B291" s="164"/>
      <c r="C291" s="164"/>
      <c r="D291" s="164"/>
      <c r="E291" s="164"/>
      <c r="F291" s="164"/>
      <c r="G291" s="164"/>
      <c r="H291" s="164"/>
      <c r="I291" s="164"/>
    </row>
    <row r="292" spans="1:9" ht="13.5" customHeight="1">
      <c r="A292" s="160"/>
      <c r="B292" s="160"/>
      <c r="C292" s="160"/>
      <c r="D292" s="160"/>
      <c r="E292" s="160"/>
      <c r="F292" s="160"/>
      <c r="G292" s="160"/>
      <c r="H292" s="160"/>
      <c r="I292" s="160"/>
    </row>
  </sheetData>
  <sheetProtection password="81C2" sheet="1" objects="1" scenarios="1" selectLockedCells="1"/>
  <mergeCells count="318">
    <mergeCell ref="A1:I1"/>
    <mergeCell ref="A2:I4"/>
    <mergeCell ref="A5:I5"/>
    <mergeCell ref="D7:I7"/>
    <mergeCell ref="D8:F8"/>
    <mergeCell ref="B9:C9"/>
    <mergeCell ref="B10:C10"/>
    <mergeCell ref="D13:H13"/>
    <mergeCell ref="G10:H10"/>
    <mergeCell ref="G11:H11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77:H77"/>
    <mergeCell ref="A79:I79"/>
    <mergeCell ref="D83:H83"/>
    <mergeCell ref="A100:I101"/>
    <mergeCell ref="A94:I99"/>
    <mergeCell ref="D84:E84"/>
    <mergeCell ref="D85:E85"/>
    <mergeCell ref="C90:H90"/>
    <mergeCell ref="B91:C91"/>
    <mergeCell ref="E91:F9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A237:C237"/>
    <mergeCell ref="D237:E237"/>
    <mergeCell ref="B170:F170"/>
    <mergeCell ref="H170:I170"/>
    <mergeCell ref="A235:C235"/>
    <mergeCell ref="D235:E235"/>
    <mergeCell ref="A236:C236"/>
    <mergeCell ref="D236:E236"/>
    <mergeCell ref="A233:C233"/>
    <mergeCell ref="D233:E233"/>
    <mergeCell ref="A234:C234"/>
    <mergeCell ref="D234:E234"/>
    <mergeCell ref="A231:C231"/>
    <mergeCell ref="D231:E231"/>
    <mergeCell ref="A232:C232"/>
    <mergeCell ref="D232:E232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A220:C220"/>
    <mergeCell ref="A221:C221"/>
    <mergeCell ref="A222:C222"/>
    <mergeCell ref="A223:C223"/>
    <mergeCell ref="D212:E212"/>
    <mergeCell ref="D213:E213"/>
    <mergeCell ref="D214:E214"/>
    <mergeCell ref="F208:G208"/>
    <mergeCell ref="F209:G209"/>
    <mergeCell ref="F210:G210"/>
    <mergeCell ref="F211:G211"/>
    <mergeCell ref="F212:G212"/>
    <mergeCell ref="F213:G213"/>
    <mergeCell ref="F214:G214"/>
    <mergeCell ref="D208:E208"/>
    <mergeCell ref="D209:E209"/>
    <mergeCell ref="D210:E210"/>
    <mergeCell ref="D211:E211"/>
    <mergeCell ref="A203:I204"/>
    <mergeCell ref="A205:I205"/>
    <mergeCell ref="A228:I229"/>
    <mergeCell ref="A208:C208"/>
    <mergeCell ref="A209:C209"/>
    <mergeCell ref="A210:C210"/>
    <mergeCell ref="A211:C211"/>
    <mergeCell ref="A212:C212"/>
    <mergeCell ref="A213:C213"/>
    <mergeCell ref="A214:C214"/>
    <mergeCell ref="B171:F171"/>
    <mergeCell ref="H171:I171"/>
    <mergeCell ref="H169:I169"/>
    <mergeCell ref="B169:F169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39:I240"/>
    <mergeCell ref="A241:I246"/>
    <mergeCell ref="B248:E248"/>
    <mergeCell ref="G248:H248"/>
    <mergeCell ref="E250:H255"/>
    <mergeCell ref="E256:H258"/>
    <mergeCell ref="A259:I259"/>
    <mergeCell ref="A260:I260"/>
    <mergeCell ref="A250:C251"/>
    <mergeCell ref="A252:B252"/>
    <mergeCell ref="A253:B253"/>
    <mergeCell ref="A261:I261"/>
    <mergeCell ref="A262:I262"/>
    <mergeCell ref="A263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  <mergeCell ref="A285:I285"/>
    <mergeCell ref="A290:I290"/>
    <mergeCell ref="A291:I291"/>
    <mergeCell ref="A292:I292"/>
    <mergeCell ref="A286:I286"/>
    <mergeCell ref="A287:I287"/>
    <mergeCell ref="A288:I288"/>
    <mergeCell ref="A289:I289"/>
  </mergeCells>
  <dataValidations count="19">
    <dataValidation type="whole" operator="lessThanOrEqual" allowBlank="1" showErrorMessage="1" error="Výše dotace nesmí být vyšší než rozdíl mezi příjmy a náklady" sqref="E194:H194">
      <formula1>#REF!-#REF!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B75 E77 I77 F81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whole" allowBlank="1" showErrorMessage="1" errorTitle="Není validním vstupem!" error="Zadejte číslo v intervalu 0 - 900." sqref="H67:H70 D69:D70">
      <formula1>0</formula1>
      <formula2>900</formula2>
    </dataValidation>
    <dataValidation type="list" allowBlank="1" showErrorMessage="1" sqref="H53">
      <formula1>subjekt</formula1>
      <formula2>0</formula2>
    </dataValidation>
    <dataValidation type="list" allowBlank="1" showErrorMessage="1" sqref="D84:E84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  <dataValidation type="list" allowBlank="1" showInputMessage="1" promptTitle="Přispívání do SK ČR" prompt="Povinnost přispívat do Souborného katalogu ČR mají:&#10;- krajské knihovny&#10;- ústřední odborné knihovny&#10;- specializované knihovny s unikátním fondem&#10;- vysokoškolské knihovny&#10;- knihovny pověřené výkonem regionálních funkcí&#10;- Měk v městech nad 10 000 obyvatel" sqref="B74">
      <formula1>rozhodovatko</formula1>
      <formula2>0</formula2>
    </dataValidation>
    <dataValidation type="whole" allowBlank="1" showErrorMessage="1" errorTitle="Není validním vstupem!" error="Zadejte číslo v intervalu 0 - 1000." sqref="D66 D68">
      <formula1>0</formula1>
      <formula2>1000</formula2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headerFooter alignWithMargins="0">
    <oddFooter>&amp;CStránka &amp;P z &amp;N</oddFooter>
  </headerFooter>
  <rowBreaks count="5" manualBreakCount="5">
    <brk id="49" max="255" man="1"/>
    <brk id="99" max="255" man="1"/>
    <brk id="149" max="8" man="1"/>
    <brk id="202" max="8" man="1"/>
    <brk id="25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5.75">
      <c r="A1" s="55" t="s">
        <v>117</v>
      </c>
      <c r="B1" s="56"/>
      <c r="C1" s="57" t="s">
        <v>11</v>
      </c>
      <c r="D1" s="56"/>
      <c r="E1" s="57" t="s">
        <v>118</v>
      </c>
      <c r="F1" s="58"/>
      <c r="H1" s="393" t="s">
        <v>119</v>
      </c>
      <c r="I1" s="59" t="s">
        <v>120</v>
      </c>
      <c r="J1" s="60" t="s">
        <v>121</v>
      </c>
      <c r="K1" s="88" t="s">
        <v>122</v>
      </c>
      <c r="L1" s="60"/>
      <c r="M1" s="60" t="s">
        <v>123</v>
      </c>
      <c r="N1" s="60" t="s">
        <v>124</v>
      </c>
      <c r="O1" s="60" t="s">
        <v>50</v>
      </c>
      <c r="P1" s="60" t="s">
        <v>125</v>
      </c>
      <c r="Q1" s="60"/>
    </row>
    <row r="2" spans="1:17" ht="15.75">
      <c r="A2" s="61" t="s">
        <v>126</v>
      </c>
      <c r="B2" s="62" t="s">
        <v>127</v>
      </c>
      <c r="C2" s="62" t="s">
        <v>126</v>
      </c>
      <c r="D2" s="62" t="s">
        <v>128</v>
      </c>
      <c r="E2" s="62" t="s">
        <v>126</v>
      </c>
      <c r="F2" s="63" t="s">
        <v>129</v>
      </c>
      <c r="H2" s="393"/>
      <c r="I2" s="64" t="s">
        <v>130</v>
      </c>
      <c r="J2" s="60" t="s">
        <v>131</v>
      </c>
      <c r="K2" s="60" t="s">
        <v>132</v>
      </c>
      <c r="L2" s="60"/>
      <c r="M2" s="60" t="s">
        <v>133</v>
      </c>
      <c r="N2" s="60" t="s">
        <v>134</v>
      </c>
      <c r="O2" s="60" t="s">
        <v>47</v>
      </c>
      <c r="P2" s="60" t="s">
        <v>135</v>
      </c>
      <c r="Q2" s="60"/>
    </row>
    <row r="3" spans="1:17" ht="15.75">
      <c r="A3" s="65" t="s">
        <v>136</v>
      </c>
      <c r="B3" s="66">
        <v>201</v>
      </c>
      <c r="C3" s="67" t="s">
        <v>137</v>
      </c>
      <c r="D3" s="68" t="s">
        <v>138</v>
      </c>
      <c r="E3" s="67" t="s">
        <v>139</v>
      </c>
      <c r="F3" s="66" t="s">
        <v>140</v>
      </c>
      <c r="H3" s="69" t="s">
        <v>136</v>
      </c>
      <c r="I3" s="64" t="s">
        <v>141</v>
      </c>
      <c r="J3" s="60"/>
      <c r="K3" t="s">
        <v>289</v>
      </c>
      <c r="L3" s="60"/>
      <c r="M3" s="60" t="s">
        <v>142</v>
      </c>
      <c r="N3" s="60" t="s">
        <v>143</v>
      </c>
      <c r="O3" s="60"/>
      <c r="P3" s="60" t="s">
        <v>144</v>
      </c>
      <c r="Q3" s="60"/>
    </row>
    <row r="4" spans="1:17" ht="15.75">
      <c r="A4" s="65" t="s">
        <v>145</v>
      </c>
      <c r="B4" s="66">
        <v>202</v>
      </c>
      <c r="C4" s="67" t="s">
        <v>137</v>
      </c>
      <c r="D4" s="68" t="s">
        <v>138</v>
      </c>
      <c r="E4" s="67" t="s">
        <v>139</v>
      </c>
      <c r="F4" s="66" t="s">
        <v>140</v>
      </c>
      <c r="H4" s="70" t="s">
        <v>145</v>
      </c>
      <c r="I4" s="64" t="s">
        <v>146</v>
      </c>
      <c r="J4" s="71"/>
      <c r="K4" t="s">
        <v>290</v>
      </c>
      <c r="L4" s="71"/>
      <c r="M4" s="60" t="s">
        <v>147</v>
      </c>
      <c r="N4" s="71" t="s">
        <v>148</v>
      </c>
      <c r="O4" s="71"/>
      <c r="P4" s="71" t="s">
        <v>149</v>
      </c>
      <c r="Q4" s="71"/>
    </row>
    <row r="5" spans="1:17" ht="15.75">
      <c r="A5" s="65" t="s">
        <v>150</v>
      </c>
      <c r="B5" s="66">
        <v>641</v>
      </c>
      <c r="C5" s="65" t="s">
        <v>151</v>
      </c>
      <c r="D5" s="68" t="s">
        <v>152</v>
      </c>
      <c r="E5" s="67" t="s">
        <v>153</v>
      </c>
      <c r="F5" s="66" t="s">
        <v>154</v>
      </c>
      <c r="H5" s="70" t="s">
        <v>150</v>
      </c>
      <c r="I5" s="64" t="s">
        <v>155</v>
      </c>
      <c r="J5" s="72"/>
      <c r="K5" s="89" t="s">
        <v>291</v>
      </c>
      <c r="L5" s="72"/>
      <c r="M5" s="71" t="s">
        <v>156</v>
      </c>
      <c r="N5" s="72"/>
      <c r="O5" s="72"/>
      <c r="P5" s="72" t="s">
        <v>157</v>
      </c>
      <c r="Q5" s="72"/>
    </row>
    <row r="6" spans="1:16" ht="15.75">
      <c r="A6" s="65" t="s">
        <v>158</v>
      </c>
      <c r="B6" s="66">
        <v>642</v>
      </c>
      <c r="C6" s="65" t="s">
        <v>151</v>
      </c>
      <c r="D6" s="68" t="s">
        <v>152</v>
      </c>
      <c r="E6" s="67" t="s">
        <v>153</v>
      </c>
      <c r="F6" s="66" t="s">
        <v>154</v>
      </c>
      <c r="H6" s="70" t="s">
        <v>158</v>
      </c>
      <c r="I6" s="73" t="s">
        <v>159</v>
      </c>
      <c r="K6" s="88" t="s">
        <v>292</v>
      </c>
      <c r="M6" s="71" t="s">
        <v>160</v>
      </c>
      <c r="P6" s="72" t="s">
        <v>161</v>
      </c>
    </row>
    <row r="7" spans="1:16" ht="15.75">
      <c r="A7" s="65" t="s">
        <v>162</v>
      </c>
      <c r="B7" s="66">
        <v>643</v>
      </c>
      <c r="C7" s="65" t="s">
        <v>151</v>
      </c>
      <c r="D7" s="68" t="s">
        <v>152</v>
      </c>
      <c r="E7" s="67" t="s">
        <v>153</v>
      </c>
      <c r="F7" s="66" t="s">
        <v>154</v>
      </c>
      <c r="H7" s="70" t="s">
        <v>162</v>
      </c>
      <c r="K7" s="71" t="s">
        <v>293</v>
      </c>
      <c r="M7" s="71" t="s">
        <v>163</v>
      </c>
      <c r="P7" s="72" t="s">
        <v>164</v>
      </c>
    </row>
    <row r="8" spans="1:16" ht="15.75">
      <c r="A8" s="65" t="s">
        <v>165</v>
      </c>
      <c r="B8" s="66">
        <v>801</v>
      </c>
      <c r="C8" s="65" t="s">
        <v>166</v>
      </c>
      <c r="D8" s="68" t="s">
        <v>167</v>
      </c>
      <c r="E8" s="67" t="s">
        <v>168</v>
      </c>
      <c r="F8" s="66" t="s">
        <v>169</v>
      </c>
      <c r="H8" s="70" t="s">
        <v>165</v>
      </c>
      <c r="P8" s="72" t="s">
        <v>170</v>
      </c>
    </row>
    <row r="9" spans="1:8" ht="15.75">
      <c r="A9" s="65" t="s">
        <v>171</v>
      </c>
      <c r="B9" s="66">
        <v>644</v>
      </c>
      <c r="C9" s="65" t="s">
        <v>151</v>
      </c>
      <c r="D9" s="68" t="s">
        <v>152</v>
      </c>
      <c r="E9" s="67" t="s">
        <v>153</v>
      </c>
      <c r="F9" s="66" t="s">
        <v>154</v>
      </c>
      <c r="H9" s="70" t="s">
        <v>171</v>
      </c>
    </row>
    <row r="10" spans="1:8" ht="15.75">
      <c r="A10" s="65" t="s">
        <v>172</v>
      </c>
      <c r="B10" s="66">
        <v>511</v>
      </c>
      <c r="C10" s="67" t="s">
        <v>173</v>
      </c>
      <c r="D10" s="68" t="s">
        <v>174</v>
      </c>
      <c r="E10" s="67" t="s">
        <v>175</v>
      </c>
      <c r="F10" s="66" t="s">
        <v>176</v>
      </c>
      <c r="H10" s="70" t="s">
        <v>172</v>
      </c>
    </row>
    <row r="11" spans="1:8" ht="15.75">
      <c r="A11" s="65" t="s">
        <v>177</v>
      </c>
      <c r="B11" s="66">
        <v>311</v>
      </c>
      <c r="C11" s="65" t="s">
        <v>178</v>
      </c>
      <c r="D11" s="68" t="s">
        <v>179</v>
      </c>
      <c r="E11" s="67" t="s">
        <v>180</v>
      </c>
      <c r="F11" s="66" t="s">
        <v>181</v>
      </c>
      <c r="H11" s="70" t="s">
        <v>177</v>
      </c>
    </row>
    <row r="12" spans="1:8" ht="15.75">
      <c r="A12" s="65" t="s">
        <v>182</v>
      </c>
      <c r="B12" s="66">
        <v>312</v>
      </c>
      <c r="C12" s="65" t="s">
        <v>178</v>
      </c>
      <c r="D12" s="68" t="s">
        <v>179</v>
      </c>
      <c r="E12" s="67" t="s">
        <v>180</v>
      </c>
      <c r="F12" s="66" t="s">
        <v>181</v>
      </c>
      <c r="H12" s="70" t="s">
        <v>182</v>
      </c>
    </row>
    <row r="13" spans="1:8" ht="15.75">
      <c r="A13" s="65" t="s">
        <v>183</v>
      </c>
      <c r="B13" s="66">
        <v>421</v>
      </c>
      <c r="C13" s="67" t="s">
        <v>184</v>
      </c>
      <c r="D13" s="68" t="s">
        <v>185</v>
      </c>
      <c r="E13" s="67" t="s">
        <v>186</v>
      </c>
      <c r="F13" s="66" t="s">
        <v>187</v>
      </c>
      <c r="H13" s="70" t="s">
        <v>183</v>
      </c>
    </row>
    <row r="14" spans="1:8" ht="15.75">
      <c r="A14" s="65" t="s">
        <v>188</v>
      </c>
      <c r="B14" s="66">
        <v>321</v>
      </c>
      <c r="C14" s="67" t="s">
        <v>189</v>
      </c>
      <c r="D14" s="68" t="s">
        <v>190</v>
      </c>
      <c r="E14" s="67" t="s">
        <v>180</v>
      </c>
      <c r="F14" s="66" t="s">
        <v>181</v>
      </c>
      <c r="H14" s="70" t="s">
        <v>188</v>
      </c>
    </row>
    <row r="15" spans="1:8" ht="15.75">
      <c r="A15" s="65" t="s">
        <v>191</v>
      </c>
      <c r="B15" s="66">
        <v>802</v>
      </c>
      <c r="C15" s="65" t="s">
        <v>166</v>
      </c>
      <c r="D15" s="68" t="s">
        <v>167</v>
      </c>
      <c r="E15" s="67" t="s">
        <v>168</v>
      </c>
      <c r="F15" s="66" t="s">
        <v>169</v>
      </c>
      <c r="H15" s="70" t="s">
        <v>191</v>
      </c>
    </row>
    <row r="16" spans="1:8" ht="15.75">
      <c r="A16" s="65" t="s">
        <v>192</v>
      </c>
      <c r="B16" s="66">
        <v>631</v>
      </c>
      <c r="C16" s="65" t="s">
        <v>193</v>
      </c>
      <c r="D16" s="68" t="s">
        <v>194</v>
      </c>
      <c r="E16" s="67" t="s">
        <v>153</v>
      </c>
      <c r="F16" s="66" t="s">
        <v>154</v>
      </c>
      <c r="H16" s="70" t="s">
        <v>192</v>
      </c>
    </row>
    <row r="17" spans="1:8" ht="15.75">
      <c r="A17" s="65" t="s">
        <v>195</v>
      </c>
      <c r="B17" s="66">
        <v>645</v>
      </c>
      <c r="C17" s="65" t="s">
        <v>151</v>
      </c>
      <c r="D17" s="68" t="s">
        <v>152</v>
      </c>
      <c r="E17" s="67" t="s">
        <v>153</v>
      </c>
      <c r="F17" s="66" t="s">
        <v>154</v>
      </c>
      <c r="H17" s="70" t="s">
        <v>195</v>
      </c>
    </row>
    <row r="18" spans="1:8" ht="15.75">
      <c r="A18" s="65" t="s">
        <v>196</v>
      </c>
      <c r="B18" s="66">
        <v>521</v>
      </c>
      <c r="C18" s="67" t="s">
        <v>197</v>
      </c>
      <c r="D18" s="68" t="s">
        <v>198</v>
      </c>
      <c r="E18" s="67" t="s">
        <v>175</v>
      </c>
      <c r="F18" s="66" t="s">
        <v>176</v>
      </c>
      <c r="H18" s="70" t="s">
        <v>196</v>
      </c>
    </row>
    <row r="19" spans="1:8" ht="15.75">
      <c r="A19" s="65" t="s">
        <v>199</v>
      </c>
      <c r="B19" s="66">
        <v>411</v>
      </c>
      <c r="C19" s="67" t="s">
        <v>200</v>
      </c>
      <c r="D19" s="68" t="s">
        <v>201</v>
      </c>
      <c r="E19" s="67" t="s">
        <v>186</v>
      </c>
      <c r="F19" s="66" t="s">
        <v>187</v>
      </c>
      <c r="H19" s="70" t="s">
        <v>199</v>
      </c>
    </row>
    <row r="20" spans="1:8" ht="15.75">
      <c r="A20" s="65" t="s">
        <v>202</v>
      </c>
      <c r="B20" s="66">
        <v>422</v>
      </c>
      <c r="C20" s="67" t="s">
        <v>184</v>
      </c>
      <c r="D20" s="68" t="s">
        <v>185</v>
      </c>
      <c r="E20" s="67" t="s">
        <v>186</v>
      </c>
      <c r="F20" s="66" t="s">
        <v>187</v>
      </c>
      <c r="H20" s="70" t="s">
        <v>202</v>
      </c>
    </row>
    <row r="21" spans="1:8" ht="15.75">
      <c r="A21" s="65" t="s">
        <v>203</v>
      </c>
      <c r="B21" s="66">
        <v>531</v>
      </c>
      <c r="C21" s="67" t="s">
        <v>204</v>
      </c>
      <c r="D21" s="68" t="s">
        <v>205</v>
      </c>
      <c r="E21" s="67" t="s">
        <v>175</v>
      </c>
      <c r="F21" s="66" t="s">
        <v>176</v>
      </c>
      <c r="H21" s="70" t="s">
        <v>203</v>
      </c>
    </row>
    <row r="22" spans="1:8" ht="15.75">
      <c r="A22" s="65" t="s">
        <v>206</v>
      </c>
      <c r="B22" s="66">
        <v>512</v>
      </c>
      <c r="C22" s="67" t="s">
        <v>173</v>
      </c>
      <c r="D22" s="68" t="s">
        <v>174</v>
      </c>
      <c r="E22" s="67" t="s">
        <v>175</v>
      </c>
      <c r="F22" s="66" t="s">
        <v>176</v>
      </c>
      <c r="H22" s="70" t="s">
        <v>206</v>
      </c>
    </row>
    <row r="23" spans="1:8" ht="15.75">
      <c r="A23" s="65" t="s">
        <v>207</v>
      </c>
      <c r="B23" s="66">
        <v>711</v>
      </c>
      <c r="C23" s="67" t="s">
        <v>208</v>
      </c>
      <c r="D23" s="68" t="s">
        <v>209</v>
      </c>
      <c r="E23" s="67" t="s">
        <v>210</v>
      </c>
      <c r="F23" s="66" t="s">
        <v>211</v>
      </c>
      <c r="H23" s="70" t="s">
        <v>207</v>
      </c>
    </row>
    <row r="24" spans="1:8" ht="15.75">
      <c r="A24" s="65" t="s">
        <v>212</v>
      </c>
      <c r="B24" s="66">
        <v>522</v>
      </c>
      <c r="C24" s="67" t="s">
        <v>197</v>
      </c>
      <c r="D24" s="68" t="s">
        <v>198</v>
      </c>
      <c r="E24" s="67" t="s">
        <v>175</v>
      </c>
      <c r="F24" s="66" t="s">
        <v>176</v>
      </c>
      <c r="H24" s="70" t="s">
        <v>212</v>
      </c>
    </row>
    <row r="25" spans="1:8" ht="15.75">
      <c r="A25" s="65" t="s">
        <v>213</v>
      </c>
      <c r="B25" s="66">
        <v>632</v>
      </c>
      <c r="C25" s="65" t="s">
        <v>193</v>
      </c>
      <c r="D25" s="68" t="s">
        <v>194</v>
      </c>
      <c r="E25" s="67" t="s">
        <v>153</v>
      </c>
      <c r="F25" s="66" t="s">
        <v>154</v>
      </c>
      <c r="H25" s="70" t="s">
        <v>213</v>
      </c>
    </row>
    <row r="26" spans="1:8" ht="15.75">
      <c r="A26" s="65" t="s">
        <v>214</v>
      </c>
      <c r="B26" s="66">
        <v>313</v>
      </c>
      <c r="C26" s="65" t="s">
        <v>178</v>
      </c>
      <c r="D26" s="68" t="s">
        <v>179</v>
      </c>
      <c r="E26" s="67" t="s">
        <v>180</v>
      </c>
      <c r="F26" s="66" t="s">
        <v>181</v>
      </c>
      <c r="H26" s="70" t="s">
        <v>214</v>
      </c>
    </row>
    <row r="27" spans="1:8" ht="15.75">
      <c r="A27" s="65" t="s">
        <v>215</v>
      </c>
      <c r="B27" s="66">
        <v>412</v>
      </c>
      <c r="C27" s="67" t="s">
        <v>200</v>
      </c>
      <c r="D27" s="68" t="s">
        <v>201</v>
      </c>
      <c r="E27" s="67" t="s">
        <v>186</v>
      </c>
      <c r="F27" s="66" t="s">
        <v>187</v>
      </c>
      <c r="H27" s="70" t="s">
        <v>215</v>
      </c>
    </row>
    <row r="28" spans="1:8" ht="15.75">
      <c r="A28" s="65" t="s">
        <v>216</v>
      </c>
      <c r="B28" s="66">
        <v>803</v>
      </c>
      <c r="C28" s="65" t="s">
        <v>166</v>
      </c>
      <c r="D28" s="68" t="s">
        <v>167</v>
      </c>
      <c r="E28" s="67" t="s">
        <v>168</v>
      </c>
      <c r="F28" s="66" t="s">
        <v>169</v>
      </c>
      <c r="H28" s="70" t="s">
        <v>216</v>
      </c>
    </row>
    <row r="29" spans="1:8" ht="15.75">
      <c r="A29" s="65" t="s">
        <v>217</v>
      </c>
      <c r="B29" s="66">
        <v>203</v>
      </c>
      <c r="C29" s="67" t="s">
        <v>137</v>
      </c>
      <c r="D29" s="68" t="s">
        <v>138</v>
      </c>
      <c r="E29" s="67" t="s">
        <v>139</v>
      </c>
      <c r="F29" s="66" t="s">
        <v>140</v>
      </c>
      <c r="H29" s="70" t="s">
        <v>217</v>
      </c>
    </row>
    <row r="30" spans="1:8" ht="15.75">
      <c r="A30" s="65" t="s">
        <v>218</v>
      </c>
      <c r="B30" s="66">
        <v>322</v>
      </c>
      <c r="C30" s="67" t="s">
        <v>189</v>
      </c>
      <c r="D30" s="68" t="s">
        <v>190</v>
      </c>
      <c r="E30" s="67" t="s">
        <v>180</v>
      </c>
      <c r="F30" s="66" t="s">
        <v>181</v>
      </c>
      <c r="H30" s="70" t="s">
        <v>218</v>
      </c>
    </row>
    <row r="31" spans="1:8" ht="15.75">
      <c r="A31" s="65" t="s">
        <v>219</v>
      </c>
      <c r="B31" s="66">
        <v>204</v>
      </c>
      <c r="C31" s="67" t="s">
        <v>137</v>
      </c>
      <c r="D31" s="68" t="s">
        <v>138</v>
      </c>
      <c r="E31" s="67" t="s">
        <v>139</v>
      </c>
      <c r="F31" s="66" t="s">
        <v>140</v>
      </c>
      <c r="H31" s="70" t="s">
        <v>219</v>
      </c>
    </row>
    <row r="32" spans="1:8" ht="15.75">
      <c r="A32" s="65" t="s">
        <v>220</v>
      </c>
      <c r="B32" s="66">
        <v>721</v>
      </c>
      <c r="C32" s="67" t="s">
        <v>221</v>
      </c>
      <c r="D32" s="68" t="s">
        <v>222</v>
      </c>
      <c r="E32" s="67" t="s">
        <v>210</v>
      </c>
      <c r="F32" s="66" t="s">
        <v>211</v>
      </c>
      <c r="H32" s="70" t="s">
        <v>220</v>
      </c>
    </row>
    <row r="33" spans="1:8" ht="15.75">
      <c r="A33" s="65" t="s">
        <v>223</v>
      </c>
      <c r="B33" s="66">
        <v>205</v>
      </c>
      <c r="C33" s="67" t="s">
        <v>137</v>
      </c>
      <c r="D33" s="68" t="s">
        <v>138</v>
      </c>
      <c r="E33" s="67" t="s">
        <v>139</v>
      </c>
      <c r="F33" s="66" t="s">
        <v>140</v>
      </c>
      <c r="H33" s="70" t="s">
        <v>223</v>
      </c>
    </row>
    <row r="34" spans="1:8" ht="15.75">
      <c r="A34" s="65" t="s">
        <v>224</v>
      </c>
      <c r="B34" s="66">
        <v>513</v>
      </c>
      <c r="C34" s="67" t="s">
        <v>173</v>
      </c>
      <c r="D34" s="68" t="s">
        <v>174</v>
      </c>
      <c r="E34" s="67" t="s">
        <v>175</v>
      </c>
      <c r="F34" s="66" t="s">
        <v>176</v>
      </c>
      <c r="H34" s="70" t="s">
        <v>224</v>
      </c>
    </row>
    <row r="35" spans="1:8" ht="15.75">
      <c r="A35" s="65" t="s">
        <v>225</v>
      </c>
      <c r="B35" s="66">
        <v>423</v>
      </c>
      <c r="C35" s="67" t="s">
        <v>184</v>
      </c>
      <c r="D35" s="68" t="s">
        <v>185</v>
      </c>
      <c r="E35" s="67" t="s">
        <v>186</v>
      </c>
      <c r="F35" s="66" t="s">
        <v>187</v>
      </c>
      <c r="H35" s="70" t="s">
        <v>225</v>
      </c>
    </row>
    <row r="36" spans="1:8" ht="15.75">
      <c r="A36" s="65" t="s">
        <v>226</v>
      </c>
      <c r="B36" s="66">
        <v>424</v>
      </c>
      <c r="C36" s="67" t="s">
        <v>184</v>
      </c>
      <c r="D36" s="68" t="s">
        <v>185</v>
      </c>
      <c r="E36" s="67" t="s">
        <v>186</v>
      </c>
      <c r="F36" s="66" t="s">
        <v>187</v>
      </c>
      <c r="H36" s="70" t="s">
        <v>226</v>
      </c>
    </row>
    <row r="37" spans="1:8" ht="15.75">
      <c r="A37" s="65" t="s">
        <v>227</v>
      </c>
      <c r="B37" s="66">
        <v>206</v>
      </c>
      <c r="C37" s="67" t="s">
        <v>137</v>
      </c>
      <c r="D37" s="68" t="s">
        <v>138</v>
      </c>
      <c r="E37" s="67" t="s">
        <v>139</v>
      </c>
      <c r="F37" s="66" t="s">
        <v>140</v>
      </c>
      <c r="H37" s="70" t="s">
        <v>227</v>
      </c>
    </row>
    <row r="38" spans="1:8" ht="15.75">
      <c r="A38" s="65" t="s">
        <v>228</v>
      </c>
      <c r="B38" s="66">
        <v>207</v>
      </c>
      <c r="C38" s="67" t="s">
        <v>137</v>
      </c>
      <c r="D38" s="68" t="s">
        <v>138</v>
      </c>
      <c r="E38" s="67" t="s">
        <v>139</v>
      </c>
      <c r="F38" s="66" t="s">
        <v>140</v>
      </c>
      <c r="H38" s="70" t="s">
        <v>228</v>
      </c>
    </row>
    <row r="39" spans="1:8" ht="15.75">
      <c r="A39" s="65" t="s">
        <v>229</v>
      </c>
      <c r="B39" s="66">
        <v>425</v>
      </c>
      <c r="C39" s="67" t="s">
        <v>184</v>
      </c>
      <c r="D39" s="68" t="s">
        <v>185</v>
      </c>
      <c r="E39" s="67" t="s">
        <v>186</v>
      </c>
      <c r="F39" s="66" t="s">
        <v>187</v>
      </c>
      <c r="H39" s="70" t="s">
        <v>229</v>
      </c>
    </row>
    <row r="40" spans="1:8" ht="15.75">
      <c r="A40" s="65" t="s">
        <v>230</v>
      </c>
      <c r="B40" s="66">
        <v>523</v>
      </c>
      <c r="C40" s="67" t="s">
        <v>197</v>
      </c>
      <c r="D40" s="68" t="s">
        <v>198</v>
      </c>
      <c r="E40" s="67" t="s">
        <v>175</v>
      </c>
      <c r="F40" s="66" t="s">
        <v>176</v>
      </c>
      <c r="H40" s="70" t="s">
        <v>230</v>
      </c>
    </row>
    <row r="41" spans="1:8" ht="15.75">
      <c r="A41" s="65" t="s">
        <v>231</v>
      </c>
      <c r="B41" s="66">
        <v>804</v>
      </c>
      <c r="C41" s="65" t="s">
        <v>166</v>
      </c>
      <c r="D41" s="68" t="s">
        <v>167</v>
      </c>
      <c r="E41" s="67" t="s">
        <v>168</v>
      </c>
      <c r="F41" s="66" t="s">
        <v>169</v>
      </c>
      <c r="H41" s="70" t="s">
        <v>231</v>
      </c>
    </row>
    <row r="42" spans="1:8" ht="15.75">
      <c r="A42" s="65" t="s">
        <v>232</v>
      </c>
      <c r="B42" s="66">
        <v>208</v>
      </c>
      <c r="C42" s="67" t="s">
        <v>137</v>
      </c>
      <c r="D42" s="68" t="s">
        <v>138</v>
      </c>
      <c r="E42" s="67" t="s">
        <v>139</v>
      </c>
      <c r="F42" s="66" t="s">
        <v>140</v>
      </c>
      <c r="H42" s="70" t="s">
        <v>232</v>
      </c>
    </row>
    <row r="43" spans="1:8" ht="15.75">
      <c r="A43" s="65" t="s">
        <v>233</v>
      </c>
      <c r="B43" s="66">
        <v>712</v>
      </c>
      <c r="C43" s="67" t="s">
        <v>208</v>
      </c>
      <c r="D43" s="68" t="s">
        <v>209</v>
      </c>
      <c r="E43" s="67" t="s">
        <v>210</v>
      </c>
      <c r="F43" s="66" t="s">
        <v>211</v>
      </c>
      <c r="H43" s="70" t="s">
        <v>233</v>
      </c>
    </row>
    <row r="44" spans="1:8" ht="15.75">
      <c r="A44" s="65" t="s">
        <v>234</v>
      </c>
      <c r="B44" s="66">
        <v>805</v>
      </c>
      <c r="C44" s="65" t="s">
        <v>166</v>
      </c>
      <c r="D44" s="68" t="s">
        <v>167</v>
      </c>
      <c r="E44" s="67" t="s">
        <v>168</v>
      </c>
      <c r="F44" s="66" t="s">
        <v>169</v>
      </c>
      <c r="H44" s="70" t="s">
        <v>234</v>
      </c>
    </row>
    <row r="45" spans="1:8" ht="15.75">
      <c r="A45" s="65" t="s">
        <v>235</v>
      </c>
      <c r="B45" s="66">
        <v>806</v>
      </c>
      <c r="C45" s="65" t="s">
        <v>166</v>
      </c>
      <c r="D45" s="68" t="s">
        <v>167</v>
      </c>
      <c r="E45" s="67" t="s">
        <v>168</v>
      </c>
      <c r="F45" s="66" t="s">
        <v>169</v>
      </c>
      <c r="H45" s="70" t="s">
        <v>235</v>
      </c>
    </row>
    <row r="46" spans="1:8" ht="15.75">
      <c r="A46" s="65" t="s">
        <v>236</v>
      </c>
      <c r="B46" s="66">
        <v>532</v>
      </c>
      <c r="C46" s="67" t="s">
        <v>204</v>
      </c>
      <c r="D46" s="68" t="s">
        <v>205</v>
      </c>
      <c r="E46" s="67" t="s">
        <v>175</v>
      </c>
      <c r="F46" s="66" t="s">
        <v>176</v>
      </c>
      <c r="H46" s="70" t="s">
        <v>236</v>
      </c>
    </row>
    <row r="47" spans="1:8" ht="15.75">
      <c r="A47" s="65" t="s">
        <v>237</v>
      </c>
      <c r="B47" s="66">
        <v>633</v>
      </c>
      <c r="C47" s="65" t="s">
        <v>193</v>
      </c>
      <c r="D47" s="68" t="s">
        <v>194</v>
      </c>
      <c r="E47" s="67" t="s">
        <v>153</v>
      </c>
      <c r="F47" s="66" t="s">
        <v>154</v>
      </c>
      <c r="H47" s="70" t="s">
        <v>237</v>
      </c>
    </row>
    <row r="48" spans="1:8" ht="15.75">
      <c r="A48" s="65" t="s">
        <v>238</v>
      </c>
      <c r="B48" s="66">
        <v>314</v>
      </c>
      <c r="C48" s="65" t="s">
        <v>178</v>
      </c>
      <c r="D48" s="68" t="s">
        <v>179</v>
      </c>
      <c r="E48" s="67" t="s">
        <v>180</v>
      </c>
      <c r="F48" s="66" t="s">
        <v>181</v>
      </c>
      <c r="H48" s="70" t="s">
        <v>238</v>
      </c>
    </row>
    <row r="49" spans="1:8" ht="15.75">
      <c r="A49" s="65" t="s">
        <v>239</v>
      </c>
      <c r="B49" s="66">
        <v>324</v>
      </c>
      <c r="C49" s="67" t="s">
        <v>189</v>
      </c>
      <c r="D49" s="68" t="s">
        <v>190</v>
      </c>
      <c r="E49" s="67" t="s">
        <v>180</v>
      </c>
      <c r="F49" s="66" t="s">
        <v>181</v>
      </c>
      <c r="H49" s="70" t="s">
        <v>239</v>
      </c>
    </row>
    <row r="50" spans="1:8" ht="15.75">
      <c r="A50" s="65" t="s">
        <v>240</v>
      </c>
      <c r="B50" s="66">
        <v>323</v>
      </c>
      <c r="C50" s="67" t="s">
        <v>189</v>
      </c>
      <c r="D50" s="68" t="s">
        <v>190</v>
      </c>
      <c r="E50" s="67" t="s">
        <v>180</v>
      </c>
      <c r="F50" s="66" t="s">
        <v>181</v>
      </c>
      <c r="H50" s="70" t="s">
        <v>240</v>
      </c>
    </row>
    <row r="51" spans="1:8" ht="15.75">
      <c r="A51" s="65" t="s">
        <v>241</v>
      </c>
      <c r="B51" s="66">
        <v>325</v>
      </c>
      <c r="C51" s="67" t="s">
        <v>189</v>
      </c>
      <c r="D51" s="68" t="s">
        <v>190</v>
      </c>
      <c r="E51" s="67" t="s">
        <v>180</v>
      </c>
      <c r="F51" s="66" t="s">
        <v>181</v>
      </c>
      <c r="H51" s="70" t="s">
        <v>241</v>
      </c>
    </row>
    <row r="52" spans="1:8" ht="15.75">
      <c r="A52" s="74" t="s">
        <v>242</v>
      </c>
      <c r="B52" s="75">
        <v>100</v>
      </c>
      <c r="C52" s="74" t="s">
        <v>243</v>
      </c>
      <c r="D52" s="76" t="s">
        <v>244</v>
      </c>
      <c r="E52" s="74" t="s">
        <v>242</v>
      </c>
      <c r="F52" s="75" t="s">
        <v>245</v>
      </c>
      <c r="H52" s="70" t="s">
        <v>242</v>
      </c>
    </row>
    <row r="53" spans="1:8" ht="15.75">
      <c r="A53" s="65" t="s">
        <v>246</v>
      </c>
      <c r="B53" s="66">
        <v>209</v>
      </c>
      <c r="C53" s="67" t="s">
        <v>137</v>
      </c>
      <c r="D53" s="68" t="s">
        <v>138</v>
      </c>
      <c r="E53" s="67" t="s">
        <v>139</v>
      </c>
      <c r="F53" s="66" t="s">
        <v>140</v>
      </c>
      <c r="H53" s="70" t="s">
        <v>246</v>
      </c>
    </row>
    <row r="54" spans="1:8" ht="15.75">
      <c r="A54" s="65" t="s">
        <v>247</v>
      </c>
      <c r="B54" s="66" t="s">
        <v>248</v>
      </c>
      <c r="C54" s="67" t="s">
        <v>137</v>
      </c>
      <c r="D54" s="68" t="s">
        <v>138</v>
      </c>
      <c r="E54" s="67" t="s">
        <v>139</v>
      </c>
      <c r="F54" s="66" t="s">
        <v>140</v>
      </c>
      <c r="H54" s="70" t="s">
        <v>247</v>
      </c>
    </row>
    <row r="55" spans="1:8" ht="15.75">
      <c r="A55" s="65" t="s">
        <v>249</v>
      </c>
      <c r="B55" s="66">
        <v>315</v>
      </c>
      <c r="C55" s="65" t="s">
        <v>178</v>
      </c>
      <c r="D55" s="68" t="s">
        <v>179</v>
      </c>
      <c r="E55" s="67" t="s">
        <v>180</v>
      </c>
      <c r="F55" s="66" t="s">
        <v>181</v>
      </c>
      <c r="H55" s="70" t="s">
        <v>249</v>
      </c>
    </row>
    <row r="56" spans="1:8" ht="15.75">
      <c r="A56" s="65" t="s">
        <v>250</v>
      </c>
      <c r="B56" s="66">
        <v>713</v>
      </c>
      <c r="C56" s="67" t="s">
        <v>208</v>
      </c>
      <c r="D56" s="68" t="s">
        <v>209</v>
      </c>
      <c r="E56" s="67" t="s">
        <v>210</v>
      </c>
      <c r="F56" s="66" t="s">
        <v>211</v>
      </c>
      <c r="H56" s="70" t="s">
        <v>250</v>
      </c>
    </row>
    <row r="57" spans="1:8" ht="15.75">
      <c r="A57" s="65" t="s">
        <v>251</v>
      </c>
      <c r="B57" s="66">
        <v>714</v>
      </c>
      <c r="C57" s="67" t="s">
        <v>208</v>
      </c>
      <c r="D57" s="68" t="s">
        <v>209</v>
      </c>
      <c r="E57" s="67" t="s">
        <v>210</v>
      </c>
      <c r="F57" s="66" t="s">
        <v>211</v>
      </c>
      <c r="H57" s="70" t="s">
        <v>251</v>
      </c>
    </row>
    <row r="58" spans="1:8" ht="15.75">
      <c r="A58" s="65" t="s">
        <v>252</v>
      </c>
      <c r="B58" s="66" t="s">
        <v>253</v>
      </c>
      <c r="C58" s="67" t="s">
        <v>137</v>
      </c>
      <c r="D58" s="68" t="s">
        <v>138</v>
      </c>
      <c r="E58" s="67" t="s">
        <v>139</v>
      </c>
      <c r="F58" s="66" t="s">
        <v>140</v>
      </c>
      <c r="H58" s="70" t="s">
        <v>252</v>
      </c>
    </row>
    <row r="59" spans="1:8" ht="15.75">
      <c r="A59" s="65" t="s">
        <v>254</v>
      </c>
      <c r="B59" s="66" t="s">
        <v>255</v>
      </c>
      <c r="C59" s="67" t="s">
        <v>137</v>
      </c>
      <c r="D59" s="68" t="s">
        <v>138</v>
      </c>
      <c r="E59" s="67" t="s">
        <v>139</v>
      </c>
      <c r="F59" s="66" t="s">
        <v>140</v>
      </c>
      <c r="H59" s="70" t="s">
        <v>254</v>
      </c>
    </row>
    <row r="60" spans="1:8" ht="15.75">
      <c r="A60" s="65" t="s">
        <v>256</v>
      </c>
      <c r="B60" s="66">
        <v>326</v>
      </c>
      <c r="C60" s="67" t="s">
        <v>189</v>
      </c>
      <c r="D60" s="68" t="s">
        <v>190</v>
      </c>
      <c r="E60" s="67" t="s">
        <v>180</v>
      </c>
      <c r="F60" s="66" t="s">
        <v>181</v>
      </c>
      <c r="H60" s="70" t="s">
        <v>256</v>
      </c>
    </row>
    <row r="61" spans="1:8" ht="15.75">
      <c r="A61" s="65" t="s">
        <v>257</v>
      </c>
      <c r="B61" s="66">
        <v>524</v>
      </c>
      <c r="C61" s="67" t="s">
        <v>197</v>
      </c>
      <c r="D61" s="68" t="s">
        <v>198</v>
      </c>
      <c r="E61" s="67" t="s">
        <v>175</v>
      </c>
      <c r="F61" s="66" t="s">
        <v>176</v>
      </c>
      <c r="H61" s="70" t="s">
        <v>257</v>
      </c>
    </row>
    <row r="62" spans="1:8" ht="15.75">
      <c r="A62" s="65" t="s">
        <v>258</v>
      </c>
      <c r="B62" s="66">
        <v>514</v>
      </c>
      <c r="C62" s="67" t="s">
        <v>173</v>
      </c>
      <c r="D62" s="68" t="s">
        <v>174</v>
      </c>
      <c r="E62" s="67" t="s">
        <v>175</v>
      </c>
      <c r="F62" s="66" t="s">
        <v>176</v>
      </c>
      <c r="H62" s="70" t="s">
        <v>258</v>
      </c>
    </row>
    <row r="63" spans="1:8" ht="15.75">
      <c r="A63" s="65" t="s">
        <v>259</v>
      </c>
      <c r="B63" s="66">
        <v>413</v>
      </c>
      <c r="C63" s="67" t="s">
        <v>200</v>
      </c>
      <c r="D63" s="68" t="s">
        <v>201</v>
      </c>
      <c r="E63" s="67" t="s">
        <v>186</v>
      </c>
      <c r="F63" s="66" t="s">
        <v>187</v>
      </c>
      <c r="H63" s="70" t="s">
        <v>259</v>
      </c>
    </row>
    <row r="64" spans="1:8" ht="15.75">
      <c r="A64" s="65" t="s">
        <v>260</v>
      </c>
      <c r="B64" s="66">
        <v>316</v>
      </c>
      <c r="C64" s="65" t="s">
        <v>178</v>
      </c>
      <c r="D64" s="68" t="s">
        <v>179</v>
      </c>
      <c r="E64" s="67" t="s">
        <v>180</v>
      </c>
      <c r="F64" s="66" t="s">
        <v>181</v>
      </c>
      <c r="H64" s="70" t="s">
        <v>260</v>
      </c>
    </row>
    <row r="65" spans="1:8" ht="15.75">
      <c r="A65" s="65" t="s">
        <v>261</v>
      </c>
      <c r="B65" s="66">
        <v>533</v>
      </c>
      <c r="C65" s="67" t="s">
        <v>204</v>
      </c>
      <c r="D65" s="68" t="s">
        <v>205</v>
      </c>
      <c r="E65" s="67" t="s">
        <v>175</v>
      </c>
      <c r="F65" s="66" t="s">
        <v>176</v>
      </c>
      <c r="H65" s="70" t="s">
        <v>261</v>
      </c>
    </row>
    <row r="66" spans="1:8" ht="15.75">
      <c r="A66" s="65" t="s">
        <v>262</v>
      </c>
      <c r="B66" s="66">
        <v>715</v>
      </c>
      <c r="C66" s="67" t="s">
        <v>208</v>
      </c>
      <c r="D66" s="68" t="s">
        <v>209</v>
      </c>
      <c r="E66" s="67" t="s">
        <v>210</v>
      </c>
      <c r="F66" s="66" t="s">
        <v>211</v>
      </c>
      <c r="H66" s="70" t="s">
        <v>262</v>
      </c>
    </row>
    <row r="67" spans="1:8" ht="15.75">
      <c r="A67" s="65" t="s">
        <v>263</v>
      </c>
      <c r="B67" s="66">
        <v>317</v>
      </c>
      <c r="C67" s="65" t="s">
        <v>178</v>
      </c>
      <c r="D67" s="68" t="s">
        <v>179</v>
      </c>
      <c r="E67" s="67" t="s">
        <v>180</v>
      </c>
      <c r="F67" s="66" t="s">
        <v>181</v>
      </c>
      <c r="H67" s="70" t="s">
        <v>263</v>
      </c>
    </row>
    <row r="68" spans="1:8" ht="15.75">
      <c r="A68" s="65" t="s">
        <v>264</v>
      </c>
      <c r="B68" s="66">
        <v>327</v>
      </c>
      <c r="C68" s="67" t="s">
        <v>189</v>
      </c>
      <c r="D68" s="68" t="s">
        <v>190</v>
      </c>
      <c r="E68" s="67" t="s">
        <v>180</v>
      </c>
      <c r="F68" s="66" t="s">
        <v>181</v>
      </c>
      <c r="H68" s="70" t="s">
        <v>264</v>
      </c>
    </row>
    <row r="69" spans="1:8" ht="15.75">
      <c r="A69" s="65" t="s">
        <v>265</v>
      </c>
      <c r="B69" s="66">
        <v>426</v>
      </c>
      <c r="C69" s="67" t="s">
        <v>184</v>
      </c>
      <c r="D69" s="68" t="s">
        <v>185</v>
      </c>
      <c r="E69" s="67" t="s">
        <v>186</v>
      </c>
      <c r="F69" s="66" t="s">
        <v>187</v>
      </c>
      <c r="H69" s="70" t="s">
        <v>265</v>
      </c>
    </row>
    <row r="70" spans="1:8" ht="15.75">
      <c r="A70" s="65" t="s">
        <v>266</v>
      </c>
      <c r="B70" s="66">
        <v>525</v>
      </c>
      <c r="C70" s="67" t="s">
        <v>197</v>
      </c>
      <c r="D70" s="68" t="s">
        <v>198</v>
      </c>
      <c r="E70" s="67" t="s">
        <v>175</v>
      </c>
      <c r="F70" s="66" t="s">
        <v>176</v>
      </c>
      <c r="H70" s="70" t="s">
        <v>266</v>
      </c>
    </row>
    <row r="71" spans="1:8" ht="15.75">
      <c r="A71" s="65" t="s">
        <v>267</v>
      </c>
      <c r="B71" s="66">
        <v>634</v>
      </c>
      <c r="C71" s="65" t="s">
        <v>193</v>
      </c>
      <c r="D71" s="68" t="s">
        <v>194</v>
      </c>
      <c r="E71" s="67" t="s">
        <v>153</v>
      </c>
      <c r="F71" s="66" t="s">
        <v>154</v>
      </c>
      <c r="H71" s="70" t="s">
        <v>267</v>
      </c>
    </row>
    <row r="72" spans="1:8" ht="15.75">
      <c r="A72" s="65" t="s">
        <v>268</v>
      </c>
      <c r="B72" s="66">
        <v>722</v>
      </c>
      <c r="C72" s="67" t="s">
        <v>221</v>
      </c>
      <c r="D72" s="68" t="s">
        <v>222</v>
      </c>
      <c r="E72" s="67" t="s">
        <v>210</v>
      </c>
      <c r="F72" s="66" t="s">
        <v>211</v>
      </c>
      <c r="H72" s="70" t="s">
        <v>268</v>
      </c>
    </row>
    <row r="73" spans="1:8" ht="15.75">
      <c r="A73" s="65" t="s">
        <v>269</v>
      </c>
      <c r="B73" s="66">
        <v>427</v>
      </c>
      <c r="C73" s="67" t="s">
        <v>184</v>
      </c>
      <c r="D73" s="68" t="s">
        <v>185</v>
      </c>
      <c r="E73" s="67" t="s">
        <v>186</v>
      </c>
      <c r="F73" s="66" t="s">
        <v>187</v>
      </c>
      <c r="H73" s="70" t="s">
        <v>269</v>
      </c>
    </row>
    <row r="74" spans="1:8" ht="15.75">
      <c r="A74" s="65" t="s">
        <v>270</v>
      </c>
      <c r="B74" s="66">
        <v>534</v>
      </c>
      <c r="C74" s="67" t="s">
        <v>204</v>
      </c>
      <c r="D74" s="68" t="s">
        <v>205</v>
      </c>
      <c r="E74" s="67" t="s">
        <v>175</v>
      </c>
      <c r="F74" s="66" t="s">
        <v>176</v>
      </c>
      <c r="H74" s="70" t="s">
        <v>270</v>
      </c>
    </row>
    <row r="75" spans="1:8" ht="15.75">
      <c r="A75" s="65" t="s">
        <v>271</v>
      </c>
      <c r="B75" s="66">
        <v>723</v>
      </c>
      <c r="C75" s="67" t="s">
        <v>221</v>
      </c>
      <c r="D75" s="68" t="s">
        <v>222</v>
      </c>
      <c r="E75" s="67" t="s">
        <v>210</v>
      </c>
      <c r="F75" s="66" t="s">
        <v>211</v>
      </c>
      <c r="H75" s="70" t="s">
        <v>271</v>
      </c>
    </row>
    <row r="76" spans="1:8" ht="15.75">
      <c r="A76" s="65" t="s">
        <v>272</v>
      </c>
      <c r="B76" s="66">
        <v>646</v>
      </c>
      <c r="C76" s="65" t="s">
        <v>151</v>
      </c>
      <c r="D76" s="68" t="s">
        <v>152</v>
      </c>
      <c r="E76" s="67" t="s">
        <v>153</v>
      </c>
      <c r="F76" s="66" t="s">
        <v>154</v>
      </c>
      <c r="H76" s="70" t="s">
        <v>272</v>
      </c>
    </row>
    <row r="77" spans="1:8" ht="15.75">
      <c r="A77" s="65" t="s">
        <v>273</v>
      </c>
      <c r="B77" s="66">
        <v>724</v>
      </c>
      <c r="C77" s="67" t="s">
        <v>221</v>
      </c>
      <c r="D77" s="68" t="s">
        <v>222</v>
      </c>
      <c r="E77" s="67" t="s">
        <v>210</v>
      </c>
      <c r="F77" s="66" t="s">
        <v>211</v>
      </c>
      <c r="H77" s="70" t="s">
        <v>273</v>
      </c>
    </row>
    <row r="78" spans="1:8" ht="15.75">
      <c r="A78" s="65" t="s">
        <v>274</v>
      </c>
      <c r="B78" s="66">
        <v>647</v>
      </c>
      <c r="C78" s="65" t="s">
        <v>151</v>
      </c>
      <c r="D78" s="68" t="s">
        <v>152</v>
      </c>
      <c r="E78" s="67" t="s">
        <v>153</v>
      </c>
      <c r="F78" s="66" t="s">
        <v>154</v>
      </c>
      <c r="H78" s="70" t="s">
        <v>274</v>
      </c>
    </row>
    <row r="79" spans="1:8" ht="15.75">
      <c r="A79" s="65" t="s">
        <v>275</v>
      </c>
      <c r="B79" s="66">
        <v>635</v>
      </c>
      <c r="C79" s="65" t="s">
        <v>193</v>
      </c>
      <c r="D79" s="68" t="s">
        <v>194</v>
      </c>
      <c r="E79" s="67" t="s">
        <v>153</v>
      </c>
      <c r="F79" s="66" t="s">
        <v>154</v>
      </c>
      <c r="H79" s="70" t="s">
        <v>275</v>
      </c>
    </row>
  </sheetData>
  <sheetProtection password="81C2" sheet="1" objects="1" scenarios="1"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">
      <selection activeCell="B11" sqref="B11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>
      <c r="A1" s="394" t="s">
        <v>276</v>
      </c>
      <c r="B1" s="394"/>
      <c r="C1" s="394" t="s">
        <v>277</v>
      </c>
      <c r="D1" s="394"/>
      <c r="E1" s="394" t="s">
        <v>278</v>
      </c>
      <c r="F1" s="394"/>
      <c r="G1" s="394" t="s">
        <v>279</v>
      </c>
      <c r="H1" s="394"/>
      <c r="I1" s="394" t="s">
        <v>280</v>
      </c>
      <c r="J1" s="394"/>
      <c r="K1" s="394" t="s">
        <v>281</v>
      </c>
      <c r="L1" s="394"/>
    </row>
    <row r="2" spans="1:12" ht="15.75">
      <c r="A2" s="77" t="s">
        <v>282</v>
      </c>
      <c r="B2" s="77" t="s">
        <v>283</v>
      </c>
      <c r="C2" s="77" t="s">
        <v>282</v>
      </c>
      <c r="D2" s="77" t="s">
        <v>283</v>
      </c>
      <c r="E2" s="77" t="s">
        <v>282</v>
      </c>
      <c r="F2" s="77" t="s">
        <v>283</v>
      </c>
      <c r="G2" s="77" t="s">
        <v>282</v>
      </c>
      <c r="H2" s="77" t="s">
        <v>283</v>
      </c>
      <c r="I2" s="77" t="s">
        <v>282</v>
      </c>
      <c r="J2" s="77" t="s">
        <v>283</v>
      </c>
      <c r="K2" s="77" t="s">
        <v>282</v>
      </c>
      <c r="L2" s="77" t="s">
        <v>283</v>
      </c>
    </row>
    <row r="3" spans="1:12" ht="15.75">
      <c r="A3" s="78">
        <f>IF(List1!A116="1a) DHDM",List1!G116,0)</f>
        <v>0</v>
      </c>
      <c r="B3" s="78">
        <f>IF(List1!A116="1a) DHDM",List1!H116,0)</f>
        <v>0</v>
      </c>
      <c r="C3" s="78">
        <f>IF(List1!A116="1b) DDNM",List1!G116,0)</f>
        <v>0</v>
      </c>
      <c r="D3" s="78">
        <f>IF(List1!A116="1b) DDNM",List1!H116,0)</f>
        <v>0</v>
      </c>
      <c r="E3" s="78">
        <f>IF(List1!A116="2) služby",List1!G116,0)</f>
        <v>0</v>
      </c>
      <c r="F3" s="78">
        <f>IF(List1!A116="2) služby",List1!H116,0)</f>
        <v>0</v>
      </c>
      <c r="G3" s="78">
        <f>IF(List1!A116="3) OON",List1!G116,0)</f>
        <v>0</v>
      </c>
      <c r="H3" s="78">
        <f>IF(List1!A116="3) OON",List1!H116,0)</f>
        <v>0</v>
      </c>
      <c r="I3" s="78">
        <f>IF(List1!A116="4) ostatní",List1!G116,0)</f>
        <v>0</v>
      </c>
      <c r="J3" s="78">
        <f>IF(List1!A116="4) ostatní",List1!H116,0)</f>
        <v>0</v>
      </c>
      <c r="K3" s="78">
        <f>IF(List1!A116="5) INVESTICE",List1!G116,0)</f>
        <v>0</v>
      </c>
      <c r="L3" s="78">
        <f>IF(List1!A116="5) INVESTICE",List1!H116,0)</f>
        <v>0</v>
      </c>
    </row>
    <row r="4" spans="1:12" ht="15.75">
      <c r="A4" s="78">
        <f>IF(List1!A117="1a) DHDM",List1!G117,0)</f>
        <v>0</v>
      </c>
      <c r="B4" s="78">
        <f>IF(List1!A117="1a) DHDM",List1!H117,0)</f>
        <v>0</v>
      </c>
      <c r="C4" s="78">
        <f>IF(List1!A117="1b) DDNM",List1!G117,0)</f>
        <v>0</v>
      </c>
      <c r="D4" s="78">
        <f>IF(List1!A117="1b) DDNM",List1!H117,0)</f>
        <v>0</v>
      </c>
      <c r="E4" s="78">
        <f>IF(List1!A117="2) služby",List1!G117,0)</f>
        <v>0</v>
      </c>
      <c r="F4" s="78">
        <f>IF(List1!A117="2) služby",List1!H117,0)</f>
        <v>0</v>
      </c>
      <c r="G4" s="78">
        <f>IF(List1!A117="3) OON",List1!G117,0)</f>
        <v>0</v>
      </c>
      <c r="H4" s="78">
        <f>IF(List1!A117="3) OON",List1!H117,0)</f>
        <v>0</v>
      </c>
      <c r="I4" s="78">
        <f>IF(List1!A117="4) ostatní",List1!G117,0)</f>
        <v>0</v>
      </c>
      <c r="J4" s="78">
        <f>IF(List1!A117="4) ostatní",List1!H117,0)</f>
        <v>0</v>
      </c>
      <c r="K4" s="78">
        <f>IF(List1!A117="5) INVESTICE",List1!G117,0)</f>
        <v>0</v>
      </c>
      <c r="L4" s="78">
        <f>IF(List1!A117="5) INVESTICE",List1!H117,0)</f>
        <v>0</v>
      </c>
    </row>
    <row r="5" spans="1:12" ht="15.75">
      <c r="A5" s="78">
        <f>IF(List1!A118="1a) DHDM",List1!G118,0)</f>
        <v>0</v>
      </c>
      <c r="B5" s="78">
        <f>IF(List1!A118="1a) DHDM",List1!H118,0)</f>
        <v>0</v>
      </c>
      <c r="C5" s="78">
        <f>IF(List1!A118="1b) DDNM",List1!G118,0)</f>
        <v>0</v>
      </c>
      <c r="D5" s="78">
        <f>IF(List1!A118="1b) DDNM",List1!H118,0)</f>
        <v>0</v>
      </c>
      <c r="E5" s="78">
        <f>IF(List1!A118="2) služby",List1!G118,0)</f>
        <v>0</v>
      </c>
      <c r="F5" s="78">
        <f>IF(List1!A118="2) služby",List1!H118,0)</f>
        <v>0</v>
      </c>
      <c r="G5" s="78">
        <f>IF(List1!A118="3) OON",List1!G118,0)</f>
        <v>0</v>
      </c>
      <c r="H5" s="78">
        <f>IF(List1!A118="3) OON",List1!H118,0)</f>
        <v>0</v>
      </c>
      <c r="I5" s="78">
        <f>IF(List1!A118="4) ostatní",List1!G118,0)</f>
        <v>0</v>
      </c>
      <c r="J5" s="78">
        <f>IF(List1!A118="4) ostatní",List1!H118,0)</f>
        <v>0</v>
      </c>
      <c r="K5" s="78">
        <f>IF(List1!A118="5) INVESTICE",List1!G118,0)</f>
        <v>0</v>
      </c>
      <c r="L5" s="78">
        <f>IF(List1!A118="5) INVESTICE",List1!H118,0)</f>
        <v>0</v>
      </c>
    </row>
    <row r="6" spans="1:12" ht="15.75">
      <c r="A6" s="78">
        <f>IF(List1!A119="1a) DHDM",List1!G119,0)</f>
        <v>0</v>
      </c>
      <c r="B6" s="78">
        <f>IF(List1!A119="1a) DHDM",List1!H119,0)</f>
        <v>0</v>
      </c>
      <c r="C6" s="78">
        <f>IF(List1!A119="1b) DDNM",List1!G119,0)</f>
        <v>0</v>
      </c>
      <c r="D6" s="78">
        <f>IF(List1!A119="1b) DDNM",List1!H119,0)</f>
        <v>0</v>
      </c>
      <c r="E6" s="78">
        <f>IF(List1!A119="2) služby",List1!G119,0)</f>
        <v>0</v>
      </c>
      <c r="F6" s="78">
        <f>IF(List1!A119="2) služby",List1!H119,0)</f>
        <v>0</v>
      </c>
      <c r="G6" s="78">
        <f>IF(List1!A119="3) OON",List1!G119,0)</f>
        <v>0</v>
      </c>
      <c r="H6" s="78">
        <f>IF(List1!A119="3) OON",List1!H119,0)</f>
        <v>0</v>
      </c>
      <c r="I6" s="78">
        <f>IF(List1!A119="4) ostatní",List1!G119,0)</f>
        <v>0</v>
      </c>
      <c r="J6" s="78">
        <f>IF(List1!A119="4) ostatní",List1!H119,0)</f>
        <v>0</v>
      </c>
      <c r="K6" s="78">
        <f>IF(List1!A119="5) INVESTICE",List1!G119,0)</f>
        <v>0</v>
      </c>
      <c r="L6" s="78">
        <f>IF(List1!A119="5) INVESTICE",List1!H119,0)</f>
        <v>0</v>
      </c>
    </row>
    <row r="7" spans="1:12" ht="15.75">
      <c r="A7" s="78">
        <f>IF(List1!A120="1a) DHDM",List1!G120,0)</f>
        <v>0</v>
      </c>
      <c r="B7" s="78">
        <f>IF(List1!A120="1a) DHDM",List1!H120,0)</f>
        <v>0</v>
      </c>
      <c r="C7" s="78">
        <f>IF(List1!A120="1b) DDNM",List1!G120,0)</f>
        <v>0</v>
      </c>
      <c r="D7" s="78">
        <f>IF(List1!A120="1b) DDNM",List1!H120,0)</f>
        <v>0</v>
      </c>
      <c r="E7" s="78">
        <f>IF(List1!A120="2) služby",List1!G120,0)</f>
        <v>0</v>
      </c>
      <c r="F7" s="78">
        <f>IF(List1!A120="2) služby",List1!H120,0)</f>
        <v>0</v>
      </c>
      <c r="G7" s="78">
        <f>IF(List1!A120="3) OON",List1!G120,0)</f>
        <v>0</v>
      </c>
      <c r="H7" s="78">
        <f>IF(List1!A120="3) OON",List1!H120,0)</f>
        <v>0</v>
      </c>
      <c r="I7" s="78">
        <f>IF(List1!A120="4) ostatní",List1!G120,0)</f>
        <v>0</v>
      </c>
      <c r="J7" s="78">
        <f>IF(List1!A120="4) ostatní",List1!H120,0)</f>
        <v>0</v>
      </c>
      <c r="K7" s="78">
        <f>IF(List1!A120="5) INVESTICE",List1!G120,0)</f>
        <v>0</v>
      </c>
      <c r="L7" s="78">
        <f>IF(List1!A120="5) INVESTICE",List1!H120,0)</f>
        <v>0</v>
      </c>
    </row>
    <row r="8" spans="1:12" ht="15.75">
      <c r="A8" s="78">
        <f>IF(List1!A121="1a) DHDM",List1!G121,0)</f>
        <v>0</v>
      </c>
      <c r="B8" s="78">
        <f>IF(List1!A121="1a) DHDM",List1!H121,0)</f>
        <v>0</v>
      </c>
      <c r="C8" s="78">
        <f>IF(List1!A121="1b) DDNM",List1!G121,0)</f>
        <v>0</v>
      </c>
      <c r="D8" s="78">
        <f>IF(List1!A121="1b) DDNM",List1!H121,0)</f>
        <v>0</v>
      </c>
      <c r="E8" s="78">
        <f>IF(List1!A121="2) služby",List1!G121,0)</f>
        <v>0</v>
      </c>
      <c r="F8" s="78">
        <f>IF(List1!A121="2) služby",List1!H121,0)</f>
        <v>0</v>
      </c>
      <c r="G8" s="78">
        <f>IF(List1!A121="3) OON",List1!G121,0)</f>
        <v>0</v>
      </c>
      <c r="H8" s="78">
        <f>IF(List1!A121="3) OON",List1!H121,0)</f>
        <v>0</v>
      </c>
      <c r="I8" s="78">
        <f>IF(List1!A121="4) ostatní",List1!G121,0)</f>
        <v>0</v>
      </c>
      <c r="J8" s="78">
        <f>IF(List1!A121="4) ostatní",List1!H121,0)</f>
        <v>0</v>
      </c>
      <c r="K8" s="78">
        <f>IF(List1!A121="5) INVESTICE",List1!G121,0)</f>
        <v>0</v>
      </c>
      <c r="L8" s="78">
        <f>IF(List1!A121="5) INVESTICE",List1!H121,0)</f>
        <v>0</v>
      </c>
    </row>
    <row r="9" spans="1:12" ht="15.75">
      <c r="A9" s="78">
        <f>IF(List1!A122="1a) DHDM",List1!G122,0)</f>
        <v>0</v>
      </c>
      <c r="B9" s="78">
        <f>IF(List1!A122="1a) DHDM",List1!H122,0)</f>
        <v>0</v>
      </c>
      <c r="C9" s="78">
        <f>IF(List1!A122="1b) DDNM",List1!G122,0)</f>
        <v>0</v>
      </c>
      <c r="D9" s="78">
        <f>IF(List1!A122="1b) DDNM",List1!H122,0)</f>
        <v>0</v>
      </c>
      <c r="E9" s="78">
        <f>IF(List1!A122="2) služby",List1!G122,0)</f>
        <v>0</v>
      </c>
      <c r="F9" s="78">
        <f>IF(List1!A122="2) služby",List1!H122,0)</f>
        <v>0</v>
      </c>
      <c r="G9" s="78">
        <f>IF(List1!A122="3) OON",List1!G122,0)</f>
        <v>0</v>
      </c>
      <c r="H9" s="78">
        <f>IF(List1!A122="3) OON",List1!H122,0)</f>
        <v>0</v>
      </c>
      <c r="I9" s="78">
        <f>IF(List1!A122="4) ostatní",List1!G122,0)</f>
        <v>0</v>
      </c>
      <c r="J9" s="78">
        <f>IF(List1!A122="4) ostatní",List1!H122,0)</f>
        <v>0</v>
      </c>
      <c r="K9" s="78">
        <f>IF(List1!A122="5) INVESTICE",List1!G122,0)</f>
        <v>0</v>
      </c>
      <c r="L9" s="78">
        <f>IF(List1!A122="5) INVESTICE",List1!H122,0)</f>
        <v>0</v>
      </c>
    </row>
    <row r="10" spans="1:12" ht="15.75">
      <c r="A10" s="78">
        <f>IF(List1!A123="1a) DHDM",List1!G123,0)</f>
        <v>0</v>
      </c>
      <c r="B10" s="78">
        <f>IF(List1!A123="1a) DHDM",List1!H123,0)</f>
        <v>0</v>
      </c>
      <c r="C10" s="78">
        <f>IF(List1!A123="1b) DDNM",List1!G123,0)</f>
        <v>0</v>
      </c>
      <c r="D10" s="78">
        <f>IF(List1!A123="1b) DDNM",List1!H123,0)</f>
        <v>0</v>
      </c>
      <c r="E10" s="78">
        <f>IF(List1!A123="2) služby",List1!G123,0)</f>
        <v>0</v>
      </c>
      <c r="F10" s="78">
        <f>IF(List1!A123="2) služby",List1!H123,0)</f>
        <v>0</v>
      </c>
      <c r="G10" s="78">
        <f>IF(List1!A123="3) OON",List1!G123,0)</f>
        <v>0</v>
      </c>
      <c r="H10" s="78">
        <f>IF(List1!A123="3) OON",List1!H123,0)</f>
        <v>0</v>
      </c>
      <c r="I10" s="78">
        <f>IF(List1!A123="4) ostatní",List1!G123,0)</f>
        <v>0</v>
      </c>
      <c r="J10" s="78">
        <f>IF(List1!A123="4) ostatní",List1!H123,0)</f>
        <v>0</v>
      </c>
      <c r="K10" s="78">
        <f>IF(List1!A123="5) INVESTICE",List1!G123,0)</f>
        <v>0</v>
      </c>
      <c r="L10" s="78">
        <f>IF(List1!A123="5) INVESTICE",List1!H123,0)</f>
        <v>0</v>
      </c>
    </row>
    <row r="11" spans="1:12" ht="15.75">
      <c r="A11" s="78">
        <f>IF(List1!A124="1a) DHDM",List1!G124,0)</f>
        <v>0</v>
      </c>
      <c r="B11" s="78">
        <f>IF(List1!A124="1a) DHDM",List1!H124,0)</f>
        <v>0</v>
      </c>
      <c r="C11" s="78">
        <f>IF(List1!A124="1b) DDNM",List1!G124,0)</f>
        <v>0</v>
      </c>
      <c r="D11" s="78">
        <f>IF(List1!A124="1b) DDNM",List1!H124,0)</f>
        <v>0</v>
      </c>
      <c r="E11" s="78">
        <f>IF(List1!A124="2) služby",List1!G124,0)</f>
        <v>0</v>
      </c>
      <c r="F11" s="78">
        <f>IF(List1!A124="2) služby",List1!H124,0)</f>
        <v>0</v>
      </c>
      <c r="G11" s="78">
        <f>IF(List1!A124="3) OON",List1!G124,0)</f>
        <v>0</v>
      </c>
      <c r="H11" s="78">
        <f>IF(List1!A124="3) OON",List1!H124,0)</f>
        <v>0</v>
      </c>
      <c r="I11" s="78">
        <f>IF(List1!A124="4) ostatní",List1!G124,0)</f>
        <v>0</v>
      </c>
      <c r="J11" s="78">
        <f>IF(List1!A124="4) ostatní",List1!H124,0)</f>
        <v>0</v>
      </c>
      <c r="K11" s="78">
        <f>IF(List1!A124="5) INVESTICE",List1!G124,0)</f>
        <v>0</v>
      </c>
      <c r="L11" s="78">
        <f>IF(List1!A124="5) INVESTICE",List1!H124,0)</f>
        <v>0</v>
      </c>
    </row>
    <row r="12" spans="1:12" ht="15.75">
      <c r="A12" s="78">
        <f>IF(List1!A125="1a) DHDM",List1!G125,0)</f>
        <v>0</v>
      </c>
      <c r="B12" s="78">
        <f>IF(List1!A125="1a) DHDM",List1!H125,0)</f>
        <v>0</v>
      </c>
      <c r="C12" s="78">
        <f>IF(List1!A125="1b) DDNM",List1!G125,0)</f>
        <v>0</v>
      </c>
      <c r="D12" s="78">
        <f>IF(List1!A125="1b) DDNM",List1!H125,0)</f>
        <v>0</v>
      </c>
      <c r="E12" s="78">
        <f>IF(List1!A125="2) služby",List1!G125,0)</f>
        <v>0</v>
      </c>
      <c r="F12" s="78">
        <f>IF(List1!A125="2) služby",List1!H125,0)</f>
        <v>0</v>
      </c>
      <c r="G12" s="78">
        <f>IF(List1!A125="3) OON",List1!G125,0)</f>
        <v>0</v>
      </c>
      <c r="H12" s="78">
        <f>IF(List1!A125="3) OON",List1!H125,0)</f>
        <v>0</v>
      </c>
      <c r="I12" s="78">
        <f>IF(List1!A125="4) ostatní",List1!G125,0)</f>
        <v>0</v>
      </c>
      <c r="J12" s="78">
        <f>IF(List1!A125="4) ostatní",List1!H125,0)</f>
        <v>0</v>
      </c>
      <c r="K12" s="78">
        <f>IF(List1!A125="5) INVESTICE",List1!G125,0)</f>
        <v>0</v>
      </c>
      <c r="L12" s="78">
        <f>IF(List1!A125="5) INVESTICE",List1!H125,0)</f>
        <v>0</v>
      </c>
    </row>
    <row r="13" spans="1:12" ht="15.75">
      <c r="A13" s="78">
        <f>IF(List1!A126="1a) DHDM",List1!G126,0)</f>
        <v>0</v>
      </c>
      <c r="B13" s="78">
        <f>IF(List1!A126="1a) DHDM",List1!H126,0)</f>
        <v>0</v>
      </c>
      <c r="C13" s="78">
        <f>IF(List1!A126="1b) DDNM",List1!G126,0)</f>
        <v>0</v>
      </c>
      <c r="D13" s="78">
        <f>IF(List1!A126="1b) DDNM",List1!H126,0)</f>
        <v>0</v>
      </c>
      <c r="E13" s="78">
        <f>IF(List1!A126="2) služby",List1!G126,0)</f>
        <v>0</v>
      </c>
      <c r="F13" s="78">
        <f>IF(List1!A126="2) služby",List1!H126,0)</f>
        <v>0</v>
      </c>
      <c r="G13" s="78">
        <f>IF(List1!A126="3) OON",List1!G126,0)</f>
        <v>0</v>
      </c>
      <c r="H13" s="78">
        <f>IF(List1!A126="3) OON",List1!H126,0)</f>
        <v>0</v>
      </c>
      <c r="I13" s="78">
        <f>IF(List1!A126="4) ostatní",List1!G126,0)</f>
        <v>0</v>
      </c>
      <c r="J13" s="78">
        <f>IF(List1!A126="4) ostatní",List1!H126,0)</f>
        <v>0</v>
      </c>
      <c r="K13" s="78">
        <f>IF(List1!A126="5) INVESTICE",List1!G126,0)</f>
        <v>0</v>
      </c>
      <c r="L13" s="78">
        <f>IF(List1!A126="5) INVESTICE",List1!H126,0)</f>
        <v>0</v>
      </c>
    </row>
    <row r="14" spans="1:12" ht="15.75">
      <c r="A14" s="78">
        <f>IF(List1!A127="1a) DHDM",List1!G127,0)</f>
        <v>0</v>
      </c>
      <c r="B14" s="78">
        <f>IF(List1!A127="1a) DHDM",List1!H127,0)</f>
        <v>0</v>
      </c>
      <c r="C14" s="78">
        <f>IF(List1!A127="1b) DDNM",List1!G127,0)</f>
        <v>0</v>
      </c>
      <c r="D14" s="78">
        <f>IF(List1!A127="1b) DDNM",List1!H127,0)</f>
        <v>0</v>
      </c>
      <c r="E14" s="78">
        <f>IF(List1!A127="2) služby",List1!G127,0)</f>
        <v>0</v>
      </c>
      <c r="F14" s="78">
        <f>IF(List1!A127="2) služby",List1!H127,0)</f>
        <v>0</v>
      </c>
      <c r="G14" s="78">
        <f>IF(List1!A127="3) OON",List1!G127,0)</f>
        <v>0</v>
      </c>
      <c r="H14" s="78">
        <f>IF(List1!A127="3) OON",List1!H127,0)</f>
        <v>0</v>
      </c>
      <c r="I14" s="78">
        <f>IF(List1!A127="4) ostatní",List1!G127,0)</f>
        <v>0</v>
      </c>
      <c r="J14" s="78">
        <f>IF(List1!A127="4) ostatní",List1!H127,0)</f>
        <v>0</v>
      </c>
      <c r="K14" s="78">
        <f>IF(List1!A127="5) INVESTICE",List1!G127,0)</f>
        <v>0</v>
      </c>
      <c r="L14" s="78">
        <f>IF(List1!A127="5) INVESTICE",List1!H127,0)</f>
        <v>0</v>
      </c>
    </row>
    <row r="15" spans="1:12" ht="15.75">
      <c r="A15" s="78">
        <f>IF(List1!A128="1a) DHDM",List1!G128,0)</f>
        <v>0</v>
      </c>
      <c r="B15" s="78">
        <f>IF(List1!A128="1a) DHDM",List1!H128,0)</f>
        <v>0</v>
      </c>
      <c r="C15" s="78">
        <f>IF(List1!A128="1b) DDNM",List1!G128,0)</f>
        <v>0</v>
      </c>
      <c r="D15" s="78">
        <f>IF(List1!A128="1b) DDNM",List1!H128,0)</f>
        <v>0</v>
      </c>
      <c r="E15" s="78">
        <f>IF(List1!A128="2) služby",List1!G128,0)</f>
        <v>0</v>
      </c>
      <c r="F15" s="78">
        <f>IF(List1!A128="2) služby",List1!H128,0)</f>
        <v>0</v>
      </c>
      <c r="G15" s="78">
        <f>IF(List1!A128="3) OON",List1!G128,0)</f>
        <v>0</v>
      </c>
      <c r="H15" s="78">
        <f>IF(List1!A128="3) OON",List1!H128,0)</f>
        <v>0</v>
      </c>
      <c r="I15" s="78">
        <f>IF(List1!A128="4) ostatní",List1!G128,0)</f>
        <v>0</v>
      </c>
      <c r="J15" s="78">
        <f>IF(List1!A128="4) ostatní",List1!H128,0)</f>
        <v>0</v>
      </c>
      <c r="K15" s="78">
        <f>IF(List1!A128="5) INVESTICE",List1!G128,0)</f>
        <v>0</v>
      </c>
      <c r="L15" s="78">
        <f>IF(List1!A128="5) INVESTICE",List1!H128,0)</f>
        <v>0</v>
      </c>
    </row>
    <row r="16" spans="1:12" ht="15.75">
      <c r="A16" s="78">
        <f>IF(List1!A129="1a) DHDM",List1!G129,0)</f>
        <v>0</v>
      </c>
      <c r="B16" s="78">
        <f>IF(List1!A129="1a) DHDM",List1!H129,0)</f>
        <v>0</v>
      </c>
      <c r="C16" s="78">
        <f>IF(List1!A129="1b) DDNM",List1!G129,0)</f>
        <v>0</v>
      </c>
      <c r="D16" s="78">
        <f>IF(List1!A129="1b) DDNM",List1!H129,0)</f>
        <v>0</v>
      </c>
      <c r="E16" s="78">
        <f>IF(List1!A129="2) služby",List1!G129,0)</f>
        <v>0</v>
      </c>
      <c r="F16" s="78">
        <f>IF(List1!A129="2) služby",List1!H129,0)</f>
        <v>0</v>
      </c>
      <c r="G16" s="78">
        <f>IF(List1!A129="3) OON",List1!G129,0)</f>
        <v>0</v>
      </c>
      <c r="H16" s="78">
        <f>IF(List1!A129="3) OON",List1!H129,0)</f>
        <v>0</v>
      </c>
      <c r="I16" s="78">
        <f>IF(List1!A129="4) ostatní",List1!G129,0)</f>
        <v>0</v>
      </c>
      <c r="J16" s="78">
        <f>IF(List1!A129="4) ostatní",List1!H129,0)</f>
        <v>0</v>
      </c>
      <c r="K16" s="78">
        <f>IF(List1!A129="5) INVESTICE",List1!G129,0)</f>
        <v>0</v>
      </c>
      <c r="L16" s="78">
        <f>IF(List1!A129="5) INVESTICE",List1!H129,0)</f>
        <v>0</v>
      </c>
    </row>
    <row r="17" spans="1:12" ht="15.75">
      <c r="A17" s="78">
        <f>IF(List1!A130="1a) DHDM",List1!G130,0)</f>
        <v>0</v>
      </c>
      <c r="B17" s="78">
        <f>IF(List1!A130="1a) DHDM",List1!H130,0)</f>
        <v>0</v>
      </c>
      <c r="C17" s="78">
        <f>IF(List1!A130="1b) DDNM",List1!G130,0)</f>
        <v>0</v>
      </c>
      <c r="D17" s="78">
        <f>IF(List1!A130="1b) DDNM",List1!H130,0)</f>
        <v>0</v>
      </c>
      <c r="E17" s="78">
        <f>IF(List1!A130="2) služby",List1!G130,0)</f>
        <v>0</v>
      </c>
      <c r="F17" s="78">
        <f>IF(List1!A130="2) služby",List1!H130,0)</f>
        <v>0</v>
      </c>
      <c r="G17" s="78">
        <f>IF(List1!A130="3) OON",List1!G130,0)</f>
        <v>0</v>
      </c>
      <c r="H17" s="78">
        <f>IF(List1!A130="3) OON",List1!H130,0)</f>
        <v>0</v>
      </c>
      <c r="I17" s="78">
        <f>IF(List1!A130="4) ostatní",List1!G130,0)</f>
        <v>0</v>
      </c>
      <c r="J17" s="78">
        <f>IF(List1!A130="4) ostatní",List1!H130,0)</f>
        <v>0</v>
      </c>
      <c r="K17" s="78">
        <f>IF(List1!A130="5) INVESTICE",List1!G130,0)</f>
        <v>0</v>
      </c>
      <c r="L17" s="78">
        <f>IF(List1!A130="5) INVESTICE",List1!H130,0)</f>
        <v>0</v>
      </c>
    </row>
    <row r="18" spans="1:12" ht="15.75">
      <c r="A18" s="78">
        <f>IF(List1!A131="1a) DHDM",List1!G131,0)</f>
        <v>0</v>
      </c>
      <c r="B18" s="78">
        <f>IF(List1!A131="1a) DHDM",List1!H131,0)</f>
        <v>0</v>
      </c>
      <c r="C18" s="78">
        <f>IF(List1!A131="1b) DDNM",List1!G131,0)</f>
        <v>0</v>
      </c>
      <c r="D18" s="78">
        <f>IF(List1!A131="1b) DDNM",List1!H131,0)</f>
        <v>0</v>
      </c>
      <c r="E18" s="78">
        <f>IF(List1!A131="2) služby",List1!G131,0)</f>
        <v>0</v>
      </c>
      <c r="F18" s="78">
        <f>IF(List1!A131="2) služby",List1!H131,0)</f>
        <v>0</v>
      </c>
      <c r="G18" s="78">
        <f>IF(List1!A131="3) OON",List1!G131,0)</f>
        <v>0</v>
      </c>
      <c r="H18" s="78">
        <f>IF(List1!A131="3) OON",List1!H131,0)</f>
        <v>0</v>
      </c>
      <c r="I18" s="78">
        <f>IF(List1!A131="4) ostatní",List1!G131,0)</f>
        <v>0</v>
      </c>
      <c r="J18" s="78">
        <f>IF(List1!A131="4) ostatní",List1!H131,0)</f>
        <v>0</v>
      </c>
      <c r="K18" s="78">
        <f>IF(List1!A131="5) INVESTICE",List1!G131,0)</f>
        <v>0</v>
      </c>
      <c r="L18" s="78">
        <f>IF(List1!A131="5) INVESTICE",List1!H131,0)</f>
        <v>0</v>
      </c>
    </row>
    <row r="19" spans="1:12" ht="15.75">
      <c r="A19" s="78">
        <f>IF(List1!A132="1a) DHDM",List1!G132,0)</f>
        <v>0</v>
      </c>
      <c r="B19" s="78">
        <f>IF(List1!A132="1a) DHDM",List1!H132,0)</f>
        <v>0</v>
      </c>
      <c r="C19" s="78">
        <f>IF(List1!A132="1b) DDNM",List1!G132,0)</f>
        <v>0</v>
      </c>
      <c r="D19" s="78">
        <f>IF(List1!A132="1b) DDNM",List1!H132,0)</f>
        <v>0</v>
      </c>
      <c r="E19" s="78">
        <f>IF(List1!A132="2) služby",List1!G132,0)</f>
        <v>0</v>
      </c>
      <c r="F19" s="78">
        <f>IF(List1!A132="2) služby",List1!H132,0)</f>
        <v>0</v>
      </c>
      <c r="G19" s="78">
        <f>IF(List1!A132="3) OON",List1!G132,0)</f>
        <v>0</v>
      </c>
      <c r="H19" s="78">
        <f>IF(List1!A132="3) OON",List1!H132,0)</f>
        <v>0</v>
      </c>
      <c r="I19" s="78">
        <f>IF(List1!A132="4) ostatní",List1!G132,0)</f>
        <v>0</v>
      </c>
      <c r="J19" s="78">
        <f>IF(List1!A132="4) ostatní",List1!H132,0)</f>
        <v>0</v>
      </c>
      <c r="K19" s="78">
        <f>IF(List1!A132="5) INVESTICE",List1!G132,0)</f>
        <v>0</v>
      </c>
      <c r="L19" s="78">
        <f>IF(List1!A132="5) INVESTICE",List1!H132,0)</f>
        <v>0</v>
      </c>
    </row>
    <row r="20" spans="1:12" ht="15.75">
      <c r="A20" s="78">
        <f>IF(List1!A133="1a) DHDM",List1!G133,0)</f>
        <v>0</v>
      </c>
      <c r="B20" s="78">
        <f>IF(List1!A133="1a) DHDM",List1!H133,0)</f>
        <v>0</v>
      </c>
      <c r="C20" s="78">
        <f>IF(List1!A133="1b) DDNM",List1!G133,0)</f>
        <v>0</v>
      </c>
      <c r="D20" s="78">
        <f>IF(List1!A133="1b) DDNM",List1!H133,0)</f>
        <v>0</v>
      </c>
      <c r="E20" s="78">
        <f>IF(List1!A133="2) služby",List1!G133,0)</f>
        <v>0</v>
      </c>
      <c r="F20" s="78">
        <f>IF(List1!A133="2) služby",List1!H133,0)</f>
        <v>0</v>
      </c>
      <c r="G20" s="78">
        <f>IF(List1!A133="3) OON",List1!G133,0)</f>
        <v>0</v>
      </c>
      <c r="H20" s="78">
        <f>IF(List1!A133="3) OON",List1!H133,0)</f>
        <v>0</v>
      </c>
      <c r="I20" s="78">
        <f>IF(List1!A133="4) ostatní",List1!G133,0)</f>
        <v>0</v>
      </c>
      <c r="J20" s="78">
        <f>IF(List1!A133="4) ostatní",List1!H133,0)</f>
        <v>0</v>
      </c>
      <c r="K20" s="78">
        <f>IF(List1!A133="5) INVESTICE",List1!G133,0)</f>
        <v>0</v>
      </c>
      <c r="L20" s="78">
        <f>IF(List1!A133="5) INVESTICE",List1!H133,0)</f>
        <v>0</v>
      </c>
    </row>
    <row r="21" spans="1:12" ht="15.75">
      <c r="A21" s="78">
        <f>IF(List1!A134="1a) DHDM",List1!G134,0)</f>
        <v>0</v>
      </c>
      <c r="B21" s="78">
        <f>IF(List1!A134="1a) DHDM",List1!H134,0)</f>
        <v>0</v>
      </c>
      <c r="C21" s="78">
        <f>IF(List1!A134="1b) DDNM",List1!G134,0)</f>
        <v>0</v>
      </c>
      <c r="D21" s="78">
        <f>IF(List1!A134="1b) DDNM",List1!H134,0)</f>
        <v>0</v>
      </c>
      <c r="E21" s="78">
        <f>IF(List1!A134="2) služby",List1!G134,0)</f>
        <v>0</v>
      </c>
      <c r="F21" s="78">
        <f>IF(List1!A134="2) služby",List1!H134,0)</f>
        <v>0</v>
      </c>
      <c r="G21" s="78">
        <f>IF(List1!A134="3) OON",List1!G134,0)</f>
        <v>0</v>
      </c>
      <c r="H21" s="78">
        <f>IF(List1!A134="3) OON",List1!H134,0)</f>
        <v>0</v>
      </c>
      <c r="I21" s="78">
        <f>IF(List1!A134="4) ostatní",List1!G134,0)</f>
        <v>0</v>
      </c>
      <c r="J21" s="78">
        <f>IF(List1!A134="4) ostatní",List1!H134,0)</f>
        <v>0</v>
      </c>
      <c r="K21" s="78">
        <f>IF(List1!A134="5) INVESTICE",List1!G134,0)</f>
        <v>0</v>
      </c>
      <c r="L21" s="78">
        <f>IF(List1!A134="5) INVESTICE",List1!H134,0)</f>
        <v>0</v>
      </c>
    </row>
    <row r="22" spans="1:12" ht="15.75">
      <c r="A22" s="78">
        <f>IF(List1!A135="1a) DHDM",List1!G135,0)</f>
        <v>0</v>
      </c>
      <c r="B22" s="78">
        <f>IF(List1!A135="1a) DHDM",List1!H135,0)</f>
        <v>0</v>
      </c>
      <c r="C22" s="78">
        <f>IF(List1!A135="1b) DDNM",List1!G135,0)</f>
        <v>0</v>
      </c>
      <c r="D22" s="78">
        <f>IF(List1!A135="1b) DDNM",List1!H135,0)</f>
        <v>0</v>
      </c>
      <c r="E22" s="78">
        <f>IF(List1!A135="2) služby",List1!G135,0)</f>
        <v>0</v>
      </c>
      <c r="F22" s="78">
        <f>IF(List1!A135="2) služby",List1!H135,0)</f>
        <v>0</v>
      </c>
      <c r="G22" s="78">
        <f>IF(List1!A135="3) OON",List1!G135,0)</f>
        <v>0</v>
      </c>
      <c r="H22" s="78">
        <f>IF(List1!A135="3) OON",List1!H135,0)</f>
        <v>0</v>
      </c>
      <c r="I22" s="78">
        <f>IF(List1!A135="4) ostatní",List1!G135,0)</f>
        <v>0</v>
      </c>
      <c r="J22" s="78">
        <f>IF(List1!A135="4) ostatní",List1!H135,0)</f>
        <v>0</v>
      </c>
      <c r="K22" s="78">
        <f>IF(List1!A135="5) INVESTICE",List1!G135,0)</f>
        <v>0</v>
      </c>
      <c r="L22" s="78">
        <f>IF(List1!A135="5) INVESTICE",List1!H135,0)</f>
        <v>0</v>
      </c>
    </row>
    <row r="23" spans="1:12" ht="15.75">
      <c r="A23" s="78">
        <f>IF(List1!A136="1a) DHDM",List1!G136,0)</f>
        <v>0</v>
      </c>
      <c r="B23" s="78">
        <f>IF(List1!A136="1a) DHDM",List1!H136,0)</f>
        <v>0</v>
      </c>
      <c r="C23" s="78">
        <f>IF(List1!A136="1b) DDNM",List1!G136,0)</f>
        <v>0</v>
      </c>
      <c r="D23" s="78">
        <f>IF(List1!A136="1b) DDNM",List1!H136,0)</f>
        <v>0</v>
      </c>
      <c r="E23" s="78">
        <f>IF(List1!A136="2) služby",List1!G136,0)</f>
        <v>0</v>
      </c>
      <c r="F23" s="78">
        <f>IF(List1!A136="2) služby",List1!H136,0)</f>
        <v>0</v>
      </c>
      <c r="G23" s="78">
        <f>IF(List1!A136="3) OON",List1!G136,0)</f>
        <v>0</v>
      </c>
      <c r="H23" s="78">
        <f>IF(List1!A136="3) OON",List1!H136,0)</f>
        <v>0</v>
      </c>
      <c r="I23" s="78">
        <f>IF(List1!A136="4) ostatní",List1!G136,0)</f>
        <v>0</v>
      </c>
      <c r="J23" s="78">
        <f>IF(List1!A136="4) ostatní",List1!H136,0)</f>
        <v>0</v>
      </c>
      <c r="K23" s="78">
        <f>IF(List1!A136="5) INVESTICE",List1!G136,0)</f>
        <v>0</v>
      </c>
      <c r="L23" s="78">
        <f>IF(List1!A136="5) INVESTICE",List1!H136,0)</f>
        <v>0</v>
      </c>
    </row>
    <row r="24" spans="1:12" ht="15.75">
      <c r="A24" s="78">
        <f>IF(List1!A137="1a) DHDM",List1!G137,0)</f>
        <v>0</v>
      </c>
      <c r="B24" s="78">
        <f>IF(List1!A137="1a) DHDM",List1!H137,0)</f>
        <v>0</v>
      </c>
      <c r="C24" s="78">
        <f>IF(List1!A137="1b) DDNM",List1!G137,0)</f>
        <v>0</v>
      </c>
      <c r="D24" s="78">
        <f>IF(List1!A137="1b) DDNM",List1!H137,0)</f>
        <v>0</v>
      </c>
      <c r="E24" s="78">
        <f>IF(List1!A137="2) služby",List1!G137,0)</f>
        <v>0</v>
      </c>
      <c r="F24" s="78">
        <f>IF(List1!A137="2) služby",List1!H137,0)</f>
        <v>0</v>
      </c>
      <c r="G24" s="78">
        <f>IF(List1!A137="3) OON",List1!G137,0)</f>
        <v>0</v>
      </c>
      <c r="H24" s="78">
        <f>IF(List1!A137="3) OON",List1!H137,0)</f>
        <v>0</v>
      </c>
      <c r="I24" s="78">
        <f>IF(List1!A137="4) ostatní",List1!G137,0)</f>
        <v>0</v>
      </c>
      <c r="J24" s="78">
        <f>IF(List1!A137="4) ostatní",List1!H137,0)</f>
        <v>0</v>
      </c>
      <c r="K24" s="78">
        <f>IF(List1!A137="5) INVESTICE",List1!G137,0)</f>
        <v>0</v>
      </c>
      <c r="L24" s="78">
        <f>IF(List1!A137="5) INVESTICE",List1!H137,0)</f>
        <v>0</v>
      </c>
    </row>
    <row r="25" spans="1:12" ht="15.75">
      <c r="A25" s="78">
        <f>IF(List1!A138="1a) DHDM",List1!G138,0)</f>
        <v>0</v>
      </c>
      <c r="B25" s="78">
        <f>IF(List1!A138="1a) DHDM",List1!H138,0)</f>
        <v>0</v>
      </c>
      <c r="C25" s="78">
        <f>IF(List1!A138="1b) DDNM",List1!G138,0)</f>
        <v>0</v>
      </c>
      <c r="D25" s="78">
        <f>IF(List1!A138="1b) DDNM",List1!H138,0)</f>
        <v>0</v>
      </c>
      <c r="E25" s="78">
        <f>IF(List1!A138="2) služby",List1!G138,0)</f>
        <v>0</v>
      </c>
      <c r="F25" s="78">
        <f>IF(List1!A138="2) služby",List1!H138,0)</f>
        <v>0</v>
      </c>
      <c r="G25" s="78">
        <f>IF(List1!A138="3) OON",List1!G138,0)</f>
        <v>0</v>
      </c>
      <c r="H25" s="78">
        <f>IF(List1!A138="3) OON",List1!H138,0)</f>
        <v>0</v>
      </c>
      <c r="I25" s="78">
        <f>IF(List1!A138="4) ostatní",List1!G138,0)</f>
        <v>0</v>
      </c>
      <c r="J25" s="78">
        <f>IF(List1!A138="4) ostatní",List1!H138,0)</f>
        <v>0</v>
      </c>
      <c r="K25" s="78">
        <f>IF(List1!A138="5) INVESTICE",List1!G138,0)</f>
        <v>0</v>
      </c>
      <c r="L25" s="78">
        <f>IF(List1!A138="5) INVESTICE",List1!H138,0)</f>
        <v>0</v>
      </c>
    </row>
    <row r="26" spans="1:12" ht="15.75">
      <c r="A26" s="78">
        <f>IF(List1!A139="1a) DHDM",List1!G139,0)</f>
        <v>0</v>
      </c>
      <c r="B26" s="78">
        <f>IF(List1!A139="1a) DHDM",List1!H139,0)</f>
        <v>0</v>
      </c>
      <c r="C26" s="78">
        <f>IF(List1!A139="1b) DDNM",List1!G139,0)</f>
        <v>0</v>
      </c>
      <c r="D26" s="78">
        <f>IF(List1!A139="1b) DDNM",List1!H139,0)</f>
        <v>0</v>
      </c>
      <c r="E26" s="78">
        <f>IF(List1!A139="2) služby",List1!G139,0)</f>
        <v>0</v>
      </c>
      <c r="F26" s="78">
        <f>IF(List1!A139="2) služby",List1!H139,0)</f>
        <v>0</v>
      </c>
      <c r="G26" s="78">
        <f>IF(List1!A139="3) OON",List1!G139,0)</f>
        <v>0</v>
      </c>
      <c r="H26" s="78">
        <f>IF(List1!A139="3) OON",List1!H139,0)</f>
        <v>0</v>
      </c>
      <c r="I26" s="78">
        <f>IF(List1!A139="4) ostatní",List1!G139,0)</f>
        <v>0</v>
      </c>
      <c r="J26" s="78">
        <f>IF(List1!A139="4) ostatní",List1!H139,0)</f>
        <v>0</v>
      </c>
      <c r="K26" s="78">
        <f>IF(List1!A139="5) INVESTICE",List1!G139,0)</f>
        <v>0</v>
      </c>
      <c r="L26" s="78">
        <f>IF(List1!A139="5) INVESTICE",List1!H139,0)</f>
        <v>0</v>
      </c>
    </row>
    <row r="27" spans="1:12" ht="15.75">
      <c r="A27" s="78">
        <f>IF(List1!A140="1a) DHDM",List1!G140,0)</f>
        <v>0</v>
      </c>
      <c r="B27" s="78">
        <f>IF(List1!A140="1a) DHDM",List1!H140,0)</f>
        <v>0</v>
      </c>
      <c r="C27" s="78">
        <f>IF(List1!A140="1b) DDNM",List1!G140,0)</f>
        <v>0</v>
      </c>
      <c r="D27" s="78">
        <f>IF(List1!A140="1b) DDNM",List1!H140,0)</f>
        <v>0</v>
      </c>
      <c r="E27" s="78">
        <f>IF(List1!A140="2) služby",List1!G140,0)</f>
        <v>0</v>
      </c>
      <c r="F27" s="78">
        <f>IF(List1!A140="2) služby",List1!H140,0)</f>
        <v>0</v>
      </c>
      <c r="G27" s="78">
        <f>IF(List1!A140="3) OON",List1!G140,0)</f>
        <v>0</v>
      </c>
      <c r="H27" s="78">
        <f>IF(List1!A140="3) OON",List1!H140,0)</f>
        <v>0</v>
      </c>
      <c r="I27" s="78">
        <f>IF(List1!A140="4) ostatní",List1!G140,0)</f>
        <v>0</v>
      </c>
      <c r="J27" s="78">
        <f>IF(List1!A140="4) ostatní",List1!H140,0)</f>
        <v>0</v>
      </c>
      <c r="K27" s="78">
        <f>IF(List1!A140="5) INVESTICE",List1!G140,0)</f>
        <v>0</v>
      </c>
      <c r="L27" s="78">
        <f>IF(List1!A140="5) INVESTICE",List1!H140,0)</f>
        <v>0</v>
      </c>
    </row>
    <row r="28" spans="1:12" ht="15.75">
      <c r="A28" s="78">
        <f>IF(List1!A141="1a) DHDM",List1!G141,0)</f>
        <v>0</v>
      </c>
      <c r="B28" s="78">
        <f>IF(List1!A141="1a) DHDM",List1!H141,0)</f>
        <v>0</v>
      </c>
      <c r="C28" s="78">
        <f>IF(List1!A141="1b) DDNM",List1!G141,0)</f>
        <v>0</v>
      </c>
      <c r="D28" s="78">
        <f>IF(List1!A141="1b) DDNM",List1!H141,0)</f>
        <v>0</v>
      </c>
      <c r="E28" s="78">
        <f>IF(List1!A141="2) služby",List1!G141,0)</f>
        <v>0</v>
      </c>
      <c r="F28" s="78">
        <f>IF(List1!A141="2) služby",List1!H141,0)</f>
        <v>0</v>
      </c>
      <c r="G28" s="78">
        <f>IF(List1!A141="3) OON",List1!G141,0)</f>
        <v>0</v>
      </c>
      <c r="H28" s="78">
        <f>IF(List1!A141="3) OON",List1!H141,0)</f>
        <v>0</v>
      </c>
      <c r="I28" s="78">
        <f>IF(List1!A141="4) ostatní",List1!G141,0)</f>
        <v>0</v>
      </c>
      <c r="J28" s="78">
        <f>IF(List1!A141="4) ostatní",List1!H141,0)</f>
        <v>0</v>
      </c>
      <c r="K28" s="78">
        <f>IF(List1!A141="5) INVESTICE",List1!G141,0)</f>
        <v>0</v>
      </c>
      <c r="L28" s="78">
        <f>IF(List1!A141="5) INVESTICE",List1!H141,0)</f>
        <v>0</v>
      </c>
    </row>
    <row r="29" spans="1:12" ht="15.75">
      <c r="A29" s="78">
        <f>IF(List1!A142="1a) DHDM",List1!G142,0)</f>
        <v>0</v>
      </c>
      <c r="B29" s="78">
        <f>IF(List1!A142="1a) DHDM",List1!H142,0)</f>
        <v>0</v>
      </c>
      <c r="C29" s="78">
        <f>IF(List1!A142="1b) DDNM",List1!G142,0)</f>
        <v>0</v>
      </c>
      <c r="D29" s="78">
        <f>IF(List1!A142="1b) DDNM",List1!H142,0)</f>
        <v>0</v>
      </c>
      <c r="E29" s="78">
        <f>IF(List1!A142="2) služby",List1!G142,0)</f>
        <v>0</v>
      </c>
      <c r="F29" s="78">
        <f>IF(List1!A142="2) služby",List1!H142,0)</f>
        <v>0</v>
      </c>
      <c r="G29" s="78">
        <f>IF(List1!A142="3) OON",List1!G142,0)</f>
        <v>0</v>
      </c>
      <c r="H29" s="78">
        <f>IF(List1!A142="3) OON",List1!H142,0)</f>
        <v>0</v>
      </c>
      <c r="I29" s="78">
        <f>IF(List1!A142="4) ostatní",List1!G142,0)</f>
        <v>0</v>
      </c>
      <c r="J29" s="78">
        <f>IF(List1!A142="4) ostatní",List1!H142,0)</f>
        <v>0</v>
      </c>
      <c r="K29" s="78">
        <f>IF(List1!A142="5) INVESTICE",List1!G142,0)</f>
        <v>0</v>
      </c>
      <c r="L29" s="78">
        <f>IF(List1!A142="5) INVESTICE",List1!H142,0)</f>
        <v>0</v>
      </c>
    </row>
    <row r="30" spans="1:12" ht="15.75">
      <c r="A30" s="78">
        <f>IF(List1!A143="1a) DHDM",List1!G143,0)</f>
        <v>0</v>
      </c>
      <c r="B30" s="78">
        <f>IF(List1!A143="1a) DHDM",List1!H143,0)</f>
        <v>0</v>
      </c>
      <c r="C30" s="78">
        <f>IF(List1!A143="1b) DDNM",List1!G143,0)</f>
        <v>0</v>
      </c>
      <c r="D30" s="78">
        <f>IF(List1!A143="1b) DDNM",List1!H143,0)</f>
        <v>0</v>
      </c>
      <c r="E30" s="78">
        <f>IF(List1!A143="2) služby",List1!G143,0)</f>
        <v>0</v>
      </c>
      <c r="F30" s="78">
        <f>IF(List1!A143="2) služby",List1!H143,0)</f>
        <v>0</v>
      </c>
      <c r="G30" s="78">
        <f>IF(List1!A143="3) OON",List1!G143,0)</f>
        <v>0</v>
      </c>
      <c r="H30" s="78">
        <f>IF(List1!A143="3) OON",List1!H143,0)</f>
        <v>0</v>
      </c>
      <c r="I30" s="78">
        <f>IF(List1!A143="4) ostatní",List1!G143,0)</f>
        <v>0</v>
      </c>
      <c r="J30" s="78">
        <f>IF(List1!A143="4) ostatní",List1!H143,0)</f>
        <v>0</v>
      </c>
      <c r="K30" s="78">
        <f>IF(List1!A143="5) INVESTICE",List1!G143,0)</f>
        <v>0</v>
      </c>
      <c r="L30" s="78">
        <f>IF(List1!A143="5) INVESTICE",List1!H143,0)</f>
        <v>0</v>
      </c>
    </row>
    <row r="31" spans="1:12" ht="15.75">
      <c r="A31" s="78">
        <f>IF(List1!A144="1a) DHDM",List1!G144,0)</f>
        <v>0</v>
      </c>
      <c r="B31" s="78">
        <f>IF(List1!A144="1a) DHDM",List1!H144,0)</f>
        <v>0</v>
      </c>
      <c r="C31" s="78">
        <f>IF(List1!A144="1b) DDNM",List1!G144,0)</f>
        <v>0</v>
      </c>
      <c r="D31" s="78">
        <f>IF(List1!A144="1b) DDNM",List1!H144,0)</f>
        <v>0</v>
      </c>
      <c r="E31" s="78">
        <f>IF(List1!A144="2) služby",List1!G144,0)</f>
        <v>0</v>
      </c>
      <c r="F31" s="78">
        <f>IF(List1!A144="2) služby",List1!H144,0)</f>
        <v>0</v>
      </c>
      <c r="G31" s="78">
        <f>IF(List1!A144="3) OON",List1!G144,0)</f>
        <v>0</v>
      </c>
      <c r="H31" s="78">
        <f>IF(List1!A144="3) OON",List1!H144,0)</f>
        <v>0</v>
      </c>
      <c r="I31" s="78">
        <f>IF(List1!A144="4) ostatní",List1!G144,0)</f>
        <v>0</v>
      </c>
      <c r="J31" s="78">
        <f>IF(List1!A144="4) ostatní",List1!H144,0)</f>
        <v>0</v>
      </c>
      <c r="K31" s="78">
        <f>IF(List1!A144="5) INVESTICE",List1!G144,0)</f>
        <v>0</v>
      </c>
      <c r="L31" s="78">
        <f>IF(List1!A144="5) INVESTICE",List1!H144,0)</f>
        <v>0</v>
      </c>
    </row>
    <row r="32" spans="1:12" ht="15.75">
      <c r="A32" s="78">
        <f>IF(List1!A145="1a) DHDM",List1!G145,0)</f>
        <v>0</v>
      </c>
      <c r="B32" s="78">
        <f>IF(List1!A145="1a) DHDM",List1!H145,0)</f>
        <v>0</v>
      </c>
      <c r="C32" s="78">
        <f>IF(List1!A145="1b) DDNM",List1!G145,0)</f>
        <v>0</v>
      </c>
      <c r="D32" s="78">
        <f>IF(List1!A145="1b) DDNM",List1!H145,0)</f>
        <v>0</v>
      </c>
      <c r="E32" s="78">
        <f>IF(List1!A145="2) služby",List1!G145,0)</f>
        <v>0</v>
      </c>
      <c r="F32" s="78">
        <f>IF(List1!A145="2) služby",List1!H145,0)</f>
        <v>0</v>
      </c>
      <c r="G32" s="78">
        <f>IF(List1!A145="3) OON",List1!G145,0)</f>
        <v>0</v>
      </c>
      <c r="H32" s="78">
        <f>IF(List1!A145="3) OON",List1!H145,0)</f>
        <v>0</v>
      </c>
      <c r="I32" s="78">
        <f>IF(List1!A145="4) ostatní",List1!G145,0)</f>
        <v>0</v>
      </c>
      <c r="J32" s="78">
        <f>IF(List1!A145="4) ostatní",List1!H145,0)</f>
        <v>0</v>
      </c>
      <c r="K32" s="78">
        <f>IF(List1!A145="5) INVESTICE",List1!G145,0)</f>
        <v>0</v>
      </c>
      <c r="L32" s="78">
        <f>IF(List1!A145="5) INVESTICE",List1!H145,0)</f>
        <v>0</v>
      </c>
    </row>
    <row r="33" spans="1:12" ht="15.75">
      <c r="A33" s="78">
        <f>IF(List1!A146="1a) DHDM",List1!G146,0)</f>
        <v>0</v>
      </c>
      <c r="B33" s="78">
        <f>IF(List1!A146="1a) DHDM",List1!H146,0)</f>
        <v>0</v>
      </c>
      <c r="C33" s="78">
        <f>IF(List1!A146="1b) DDNM",List1!G146,0)</f>
        <v>0</v>
      </c>
      <c r="D33" s="78">
        <f>IF(List1!A146="1b) DDNM",List1!H146,0)</f>
        <v>0</v>
      </c>
      <c r="E33" s="78">
        <f>IF(List1!A146="2) služby",List1!G146,0)</f>
        <v>0</v>
      </c>
      <c r="F33" s="78">
        <f>IF(List1!A146="2) služby",List1!H146,0)</f>
        <v>0</v>
      </c>
      <c r="G33" s="78">
        <f>IF(List1!A146="3) OON",List1!G146,0)</f>
        <v>0</v>
      </c>
      <c r="H33" s="78">
        <f>IF(List1!A146="3) OON",List1!H146,0)</f>
        <v>0</v>
      </c>
      <c r="I33" s="78">
        <f>IF(List1!A146="4) ostatní",List1!G146,0)</f>
        <v>0</v>
      </c>
      <c r="J33" s="78">
        <f>IF(List1!A146="4) ostatní",List1!H146,0)</f>
        <v>0</v>
      </c>
      <c r="K33" s="78">
        <f>IF(List1!A146="5) INVESTICE",List1!G146,0)</f>
        <v>0</v>
      </c>
      <c r="L33" s="78">
        <f>IF(List1!A146="5) INVESTICE",List1!H146,0)</f>
        <v>0</v>
      </c>
    </row>
    <row r="34" spans="1:12" ht="15.75">
      <c r="A34" s="78">
        <f>IF(List1!A147="1a) DHDM",List1!G147,0)</f>
        <v>0</v>
      </c>
      <c r="B34" s="78">
        <f>IF(List1!A147="1a) DHDM",List1!H147,0)</f>
        <v>0</v>
      </c>
      <c r="C34" s="78">
        <f>IF(List1!A147="1b) DDNM",List1!G147,0)</f>
        <v>0</v>
      </c>
      <c r="D34" s="78">
        <f>IF(List1!A147="1b) DDNM",List1!H147,0)</f>
        <v>0</v>
      </c>
      <c r="E34" s="78">
        <f>IF(List1!A147="2) služby",List1!G147,0)</f>
        <v>0</v>
      </c>
      <c r="F34" s="78">
        <f>IF(List1!A147="2) služby",List1!H147,0)</f>
        <v>0</v>
      </c>
      <c r="G34" s="78">
        <f>IF(List1!A147="3) OON",List1!G147,0)</f>
        <v>0</v>
      </c>
      <c r="H34" s="78">
        <f>IF(List1!A147="3) OON",List1!H147,0)</f>
        <v>0</v>
      </c>
      <c r="I34" s="78">
        <f>IF(List1!A147="4) ostatní",List1!G147,0)</f>
        <v>0</v>
      </c>
      <c r="J34" s="78">
        <f>IF(List1!A147="4) ostatní",List1!H147,0)</f>
        <v>0</v>
      </c>
      <c r="K34" s="78">
        <f>IF(List1!A147="5) INVESTICE",List1!G147,0)</f>
        <v>0</v>
      </c>
      <c r="L34" s="78">
        <f>IF(List1!A147="5) INVESTICE",List1!H147,0)</f>
        <v>0</v>
      </c>
    </row>
    <row r="35" spans="1:12" ht="15.75">
      <c r="A35" s="78">
        <f>IF(List1!A148="1a) DHDM",List1!G148,0)</f>
        <v>0</v>
      </c>
      <c r="B35" s="78">
        <f>IF(List1!A148="1a) DHDM",List1!H148,0)</f>
        <v>0</v>
      </c>
      <c r="C35" s="78">
        <f>IF(List1!A148="1b) DDNM",List1!G148,0)</f>
        <v>0</v>
      </c>
      <c r="D35" s="78">
        <f>IF(List1!A148="1b) DDNM",List1!H148,0)</f>
        <v>0</v>
      </c>
      <c r="E35" s="78">
        <f>IF(List1!A148="2) služby",List1!G148,0)</f>
        <v>0</v>
      </c>
      <c r="F35" s="78">
        <f>IF(List1!A148="2) služby",List1!H148,0)</f>
        <v>0</v>
      </c>
      <c r="G35" s="78">
        <f>IF(List1!A148="3) OON",List1!G148,0)</f>
        <v>0</v>
      </c>
      <c r="H35" s="78">
        <f>IF(List1!A148="3) OON",List1!H148,0)</f>
        <v>0</v>
      </c>
      <c r="I35" s="78">
        <f>IF(List1!A148="4) ostatní",List1!G148,0)</f>
        <v>0</v>
      </c>
      <c r="J35" s="78">
        <f>IF(List1!A148="4) ostatní",List1!H148,0)</f>
        <v>0</v>
      </c>
      <c r="K35" s="78">
        <f>IF(List1!A148="5) INVESTICE",List1!G148,0)</f>
        <v>0</v>
      </c>
      <c r="L35" s="78">
        <f>IF(List1!A148="5) INVESTICE",List1!H148,0)</f>
        <v>0</v>
      </c>
    </row>
    <row r="36" spans="1:12" ht="15.75">
      <c r="A36" s="78">
        <f>IF(List1!A149="1a) DHDM",List1!G149,0)</f>
        <v>0</v>
      </c>
      <c r="B36" s="78">
        <f>IF(List1!A149="1a) DHDM",List1!H149,0)</f>
        <v>0</v>
      </c>
      <c r="C36" s="78">
        <f>IF(List1!A149="1b) DDNM",List1!G149,0)</f>
        <v>0</v>
      </c>
      <c r="D36" s="78">
        <f>IF(List1!A149="1b) DDNM",List1!H149,0)</f>
        <v>0</v>
      </c>
      <c r="E36" s="78">
        <f>IF(List1!A149="2) služby",List1!G149,0)</f>
        <v>0</v>
      </c>
      <c r="F36" s="78">
        <f>IF(List1!A149="2) služby",List1!H149,0)</f>
        <v>0</v>
      </c>
      <c r="G36" s="78">
        <f>IF(List1!A149="3) OON",List1!G149,0)</f>
        <v>0</v>
      </c>
      <c r="H36" s="78">
        <f>IF(List1!A149="3) OON",List1!H149,0)</f>
        <v>0</v>
      </c>
      <c r="I36" s="78">
        <f>IF(List1!A149="4) ostatní",List1!G149,0)</f>
        <v>0</v>
      </c>
      <c r="J36" s="78">
        <f>IF(List1!A149="4) ostatní",List1!H149,0)</f>
        <v>0</v>
      </c>
      <c r="K36" s="78">
        <f>IF(List1!A149="5) INVESTICE",List1!G149,0)</f>
        <v>0</v>
      </c>
      <c r="L36" s="78">
        <f>IF(List1!A149="5) INVESTICE",List1!H149,0)</f>
        <v>0</v>
      </c>
    </row>
    <row r="37" spans="1:12" ht="15.75">
      <c r="A37" s="78">
        <f>IF(List1!A150="1a) DHDM",List1!G150,0)</f>
        <v>0</v>
      </c>
      <c r="B37" s="78">
        <f>IF(List1!A150="1a) DHDM",List1!H150,0)</f>
        <v>0</v>
      </c>
      <c r="C37" s="78">
        <f>IF(List1!A150="1b) DDNM",List1!G150,0)</f>
        <v>0</v>
      </c>
      <c r="D37" s="78">
        <f>IF(List1!A150="1b) DDNM",List1!H150,0)</f>
        <v>0</v>
      </c>
      <c r="E37" s="78">
        <f>IF(List1!A150="2) služby",List1!G150,0)</f>
        <v>0</v>
      </c>
      <c r="F37" s="78">
        <f>IF(List1!A150="2) služby",List1!H150,0)</f>
        <v>0</v>
      </c>
      <c r="G37" s="78">
        <f>IF(List1!A150="3) OON",List1!G150,0)</f>
        <v>0</v>
      </c>
      <c r="H37" s="78">
        <f>IF(List1!A150="3) OON",List1!H150,0)</f>
        <v>0</v>
      </c>
      <c r="I37" s="78">
        <f>IF(List1!A150="4) ostatní",List1!G150,0)</f>
        <v>0</v>
      </c>
      <c r="J37" s="78">
        <f>IF(List1!A150="4) ostatní",List1!H150,0)</f>
        <v>0</v>
      </c>
      <c r="K37" s="78">
        <f>IF(List1!A150="5) INVESTICE",List1!G150,0)</f>
        <v>0</v>
      </c>
      <c r="L37" s="78">
        <f>IF(List1!A150="5) INVESTICE",List1!H150,0)</f>
        <v>0</v>
      </c>
    </row>
    <row r="38" spans="1:12" ht="15.75">
      <c r="A38" s="78">
        <f>IF(List1!A151="1a) DHDM",List1!G151,0)</f>
        <v>0</v>
      </c>
      <c r="B38" s="78">
        <f>IF(List1!A151="1a) DHDM",List1!H151,0)</f>
        <v>0</v>
      </c>
      <c r="C38" s="78">
        <f>IF(List1!A151="1b) DDNM",List1!G151,0)</f>
        <v>0</v>
      </c>
      <c r="D38" s="78">
        <f>IF(List1!A151="1b) DDNM",List1!H151,0)</f>
        <v>0</v>
      </c>
      <c r="E38" s="78">
        <f>IF(List1!A151="2) služby",List1!G151,0)</f>
        <v>0</v>
      </c>
      <c r="F38" s="78">
        <f>IF(List1!A151="2) služby",List1!H151,0)</f>
        <v>0</v>
      </c>
      <c r="G38" s="78">
        <f>IF(List1!A151="3) OON",List1!G151,0)</f>
        <v>0</v>
      </c>
      <c r="H38" s="78">
        <f>IF(List1!A151="3) OON",List1!H151,0)</f>
        <v>0</v>
      </c>
      <c r="I38" s="78">
        <f>IF(List1!A151="4) ostatní",List1!G151,0)</f>
        <v>0</v>
      </c>
      <c r="J38" s="78">
        <f>IF(List1!A151="4) ostatní",List1!H151,0)</f>
        <v>0</v>
      </c>
      <c r="K38" s="78">
        <f>IF(List1!A151="5) INVESTICE",List1!G151,0)</f>
        <v>0</v>
      </c>
      <c r="L38" s="78">
        <f>IF(List1!A151="5) INVESTICE",List1!H151,0)</f>
        <v>0</v>
      </c>
    </row>
    <row r="39" spans="1:12" ht="15.75">
      <c r="A39" s="78">
        <f>IF(List1!A152="1a) DHDM",List1!G152,0)</f>
        <v>0</v>
      </c>
      <c r="B39" s="78">
        <f>IF(List1!A152="1a) DHDM",List1!H152,0)</f>
        <v>0</v>
      </c>
      <c r="C39" s="78">
        <f>IF(List1!A152="1b) DDNM",List1!G152,0)</f>
        <v>0</v>
      </c>
      <c r="D39" s="78">
        <f>IF(List1!A152="1b) DDNM",List1!H152,0)</f>
        <v>0</v>
      </c>
      <c r="E39" s="78">
        <f>IF(List1!A152="2) služby",List1!G152,0)</f>
        <v>0</v>
      </c>
      <c r="F39" s="78">
        <f>IF(List1!A152="2) služby",List1!H152,0)</f>
        <v>0</v>
      </c>
      <c r="G39" s="78">
        <f>IF(List1!A152="3) OON",List1!G152,0)</f>
        <v>0</v>
      </c>
      <c r="H39" s="78">
        <f>IF(List1!A152="3) OON",List1!H152,0)</f>
        <v>0</v>
      </c>
      <c r="I39" s="78">
        <f>IF(List1!A152="4) ostatní",List1!G152,0)</f>
        <v>0</v>
      </c>
      <c r="J39" s="78">
        <f>IF(List1!A152="4) ostatní",List1!H152,0)</f>
        <v>0</v>
      </c>
      <c r="K39" s="78">
        <f>IF(List1!A152="5) INVESTICE",List1!G152,0)</f>
        <v>0</v>
      </c>
      <c r="L39" s="78">
        <f>IF(List1!A152="5) INVESTICE",List1!H152,0)</f>
        <v>0</v>
      </c>
    </row>
    <row r="40" spans="1:12" ht="15.75">
      <c r="A40" s="78">
        <f>IF(List1!A153="1a) DHDM",List1!G153,0)</f>
        <v>0</v>
      </c>
      <c r="B40" s="78">
        <f>IF(List1!A153="1a) DHDM",List1!H153,0)</f>
        <v>0</v>
      </c>
      <c r="C40" s="78">
        <f>IF(List1!A153="1b) DDNM",List1!G153,0)</f>
        <v>0</v>
      </c>
      <c r="D40" s="78">
        <f>IF(List1!A153="1b) DDNM",List1!H153,0)</f>
        <v>0</v>
      </c>
      <c r="E40" s="78">
        <f>IF(List1!A153="2) služby",List1!G153,0)</f>
        <v>0</v>
      </c>
      <c r="F40" s="78">
        <f>IF(List1!A153="2) služby",List1!H153,0)</f>
        <v>0</v>
      </c>
      <c r="G40" s="78">
        <f>IF(List1!A153="3) OON",List1!G153,0)</f>
        <v>0</v>
      </c>
      <c r="H40" s="78">
        <f>IF(List1!A153="3) OON",List1!H153,0)</f>
        <v>0</v>
      </c>
      <c r="I40" s="78">
        <f>IF(List1!A153="4) ostatní",List1!G153,0)</f>
        <v>0</v>
      </c>
      <c r="J40" s="78">
        <f>IF(List1!A153="4) ostatní",List1!H153,0)</f>
        <v>0</v>
      </c>
      <c r="K40" s="78">
        <f>IF(List1!A153="5) INVESTICE",List1!G153,0)</f>
        <v>0</v>
      </c>
      <c r="L40" s="78">
        <f>IF(List1!A153="5) INVESTICE",List1!H153,0)</f>
        <v>0</v>
      </c>
    </row>
    <row r="41" spans="1:12" ht="15.75">
      <c r="A41" s="78">
        <f>IF(List1!A154="1a) DHDM",List1!G154,0)</f>
        <v>0</v>
      </c>
      <c r="B41" s="78">
        <f>IF(List1!A154="1a) DHDM",List1!H154,0)</f>
        <v>0</v>
      </c>
      <c r="C41" s="78">
        <f>IF(List1!A154="1b) DDNM",List1!G154,0)</f>
        <v>0</v>
      </c>
      <c r="D41" s="78">
        <f>IF(List1!A154="1b) DDNM",List1!H154,0)</f>
        <v>0</v>
      </c>
      <c r="E41" s="78">
        <f>IF(List1!A154="2) služby",List1!G154,0)</f>
        <v>0</v>
      </c>
      <c r="F41" s="78">
        <f>IF(List1!A154="2) služby",List1!H154,0)</f>
        <v>0</v>
      </c>
      <c r="G41" s="78">
        <f>IF(List1!A154="3) OON",List1!G154,0)</f>
        <v>0</v>
      </c>
      <c r="H41" s="78">
        <f>IF(List1!A154="3) OON",List1!H154,0)</f>
        <v>0</v>
      </c>
      <c r="I41" s="78">
        <f>IF(List1!A154="4) ostatní",List1!G154,0)</f>
        <v>0</v>
      </c>
      <c r="J41" s="78">
        <f>IF(List1!A154="4) ostatní",List1!H154,0)</f>
        <v>0</v>
      </c>
      <c r="K41" s="78">
        <f>IF(List1!A154="5) INVESTICE",List1!G154,0)</f>
        <v>0</v>
      </c>
      <c r="L41" s="78">
        <f>IF(List1!A154="5) INVESTICE",List1!H154,0)</f>
        <v>0</v>
      </c>
    </row>
    <row r="42" spans="1:12" ht="15.75">
      <c r="A42" s="78">
        <f>IF(List1!A155="1a) DHDM",List1!G155,0)</f>
        <v>0</v>
      </c>
      <c r="B42" s="78">
        <f>IF(List1!A155="1a) DHDM",List1!H155,0)</f>
        <v>0</v>
      </c>
      <c r="C42" s="78">
        <f>IF(List1!A155="1b) DDNM",List1!G155,0)</f>
        <v>0</v>
      </c>
      <c r="D42" s="78">
        <f>IF(List1!A155="1b) DDNM",List1!H155,0)</f>
        <v>0</v>
      </c>
      <c r="E42" s="78">
        <f>IF(List1!A155="2) služby",List1!G155,0)</f>
        <v>0</v>
      </c>
      <c r="F42" s="78">
        <f>IF(List1!A155="2) služby",List1!H155,0)</f>
        <v>0</v>
      </c>
      <c r="G42" s="78">
        <f>IF(List1!A155="3) OON",List1!G155,0)</f>
        <v>0</v>
      </c>
      <c r="H42" s="78">
        <f>IF(List1!A155="3) OON",List1!H155,0)</f>
        <v>0</v>
      </c>
      <c r="I42" s="78">
        <f>IF(List1!A155="4) ostatní",List1!G155,0)</f>
        <v>0</v>
      </c>
      <c r="J42" s="78">
        <f>IF(List1!A155="4) ostatní",List1!H155,0)</f>
        <v>0</v>
      </c>
      <c r="K42" s="78">
        <f>IF(List1!A155="5) INVESTICE",List1!G155,0)</f>
        <v>0</v>
      </c>
      <c r="L42" s="78">
        <f>IF(List1!A155="5) INVESTICE",List1!H155,0)</f>
        <v>0</v>
      </c>
    </row>
    <row r="43" spans="1:12" ht="15.75">
      <c r="A43" s="78">
        <f>IF(List1!A156="1a) DHDM",List1!G156,0)</f>
        <v>0</v>
      </c>
      <c r="B43" s="78">
        <f>IF(List1!A156="1a) DHDM",List1!H156,0)</f>
        <v>0</v>
      </c>
      <c r="C43" s="78">
        <f>IF(List1!A156="1b) DDNM",List1!G156,0)</f>
        <v>0</v>
      </c>
      <c r="D43" s="78">
        <f>IF(List1!A156="1b) DDNM",List1!H156,0)</f>
        <v>0</v>
      </c>
      <c r="E43" s="78">
        <f>IF(List1!A156="2) služby",List1!G156,0)</f>
        <v>0</v>
      </c>
      <c r="F43" s="78">
        <f>IF(List1!A156="2) služby",List1!H156,0)</f>
        <v>0</v>
      </c>
      <c r="G43" s="78">
        <f>IF(List1!A156="3) OON",List1!G156,0)</f>
        <v>0</v>
      </c>
      <c r="H43" s="78">
        <f>IF(List1!A156="3) OON",List1!H156,0)</f>
        <v>0</v>
      </c>
      <c r="I43" s="78">
        <f>IF(List1!A156="4) ostatní",List1!G156,0)</f>
        <v>0</v>
      </c>
      <c r="J43" s="78">
        <f>IF(List1!A156="4) ostatní",List1!H156,0)</f>
        <v>0</v>
      </c>
      <c r="K43" s="78">
        <f>IF(List1!A156="5) INVESTICE",List1!G156,0)</f>
        <v>0</v>
      </c>
      <c r="L43" s="78">
        <f>IF(List1!A156="5) INVESTICE",List1!H156,0)</f>
        <v>0</v>
      </c>
    </row>
    <row r="44" spans="1:12" ht="15.75">
      <c r="A44" s="78">
        <f>IF(List1!A157="1a) DHDM",List1!G157,0)</f>
        <v>0</v>
      </c>
      <c r="B44" s="78">
        <f>IF(List1!A157="1a) DHDM",List1!H157,0)</f>
        <v>0</v>
      </c>
      <c r="C44" s="78">
        <f>IF(List1!A157="1b) DDNM",List1!G157,0)</f>
        <v>0</v>
      </c>
      <c r="D44" s="78">
        <f>IF(List1!A157="1b) DDNM",List1!H157,0)</f>
        <v>0</v>
      </c>
      <c r="E44" s="78">
        <f>IF(List1!A157="2) služby",List1!G157,0)</f>
        <v>0</v>
      </c>
      <c r="F44" s="78">
        <f>IF(List1!A157="2) služby",List1!H157,0)</f>
        <v>0</v>
      </c>
      <c r="G44" s="78">
        <f>IF(List1!A157="3) OON",List1!G157,0)</f>
        <v>0</v>
      </c>
      <c r="H44" s="78">
        <f>IF(List1!A157="3) OON",List1!H157,0)</f>
        <v>0</v>
      </c>
      <c r="I44" s="78">
        <f>IF(List1!A157="4) ostatní",List1!G157,0)</f>
        <v>0</v>
      </c>
      <c r="J44" s="78">
        <f>IF(List1!A157="4) ostatní",List1!H157,0)</f>
        <v>0</v>
      </c>
      <c r="K44" s="78">
        <f>IF(List1!A157="5) INVESTICE",List1!G157,0)</f>
        <v>0</v>
      </c>
      <c r="L44" s="78">
        <f>IF(List1!A157="5) INVESTICE",List1!H157,0)</f>
        <v>0</v>
      </c>
    </row>
    <row r="45" spans="1:12" ht="15.75">
      <c r="A45" s="78">
        <f>IF(List1!A158="1a) DHDM",List1!G158,0)</f>
        <v>0</v>
      </c>
      <c r="B45" s="78">
        <f>IF(List1!A158="1a) DHDM",List1!H158,0)</f>
        <v>0</v>
      </c>
      <c r="C45" s="78">
        <f>IF(List1!A158="1b) DDNM",List1!G158,0)</f>
        <v>0</v>
      </c>
      <c r="D45" s="78">
        <f>IF(List1!A158="1b) DDNM",List1!H158,0)</f>
        <v>0</v>
      </c>
      <c r="E45" s="78">
        <f>IF(List1!A158="2) služby",List1!G158,0)</f>
        <v>0</v>
      </c>
      <c r="F45" s="78">
        <f>IF(List1!A158="2) služby",List1!H158,0)</f>
        <v>0</v>
      </c>
      <c r="G45" s="78">
        <f>IF(List1!A158="3) OON",List1!G158,0)</f>
        <v>0</v>
      </c>
      <c r="H45" s="78">
        <f>IF(List1!A158="3) OON",List1!H158,0)</f>
        <v>0</v>
      </c>
      <c r="I45" s="78">
        <f>IF(List1!A158="4) ostatní",List1!G158,0)</f>
        <v>0</v>
      </c>
      <c r="J45" s="78">
        <f>IF(List1!A158="4) ostatní",List1!H158,0)</f>
        <v>0</v>
      </c>
      <c r="K45" s="78">
        <f>IF(List1!A158="5) INVESTICE",List1!G158,0)</f>
        <v>0</v>
      </c>
      <c r="L45" s="78">
        <f>IF(List1!A158="5) INVESTICE",List1!H158,0)</f>
        <v>0</v>
      </c>
    </row>
    <row r="46" spans="1:12" ht="15.75">
      <c r="A46" s="78">
        <f>IF(List1!A159="1a) DHDM",List1!G159,0)</f>
        <v>0</v>
      </c>
      <c r="B46" s="78">
        <f>IF(List1!A159="1a) DHDM",List1!H159,0)</f>
        <v>0</v>
      </c>
      <c r="C46" s="78">
        <f>IF(List1!A159="1b) DDNM",List1!G159,0)</f>
        <v>0</v>
      </c>
      <c r="D46" s="78">
        <f>IF(List1!A159="1b) DDNM",List1!H159,0)</f>
        <v>0</v>
      </c>
      <c r="E46" s="78">
        <f>IF(List1!A159="2) služby",List1!G159,0)</f>
        <v>0</v>
      </c>
      <c r="F46" s="78">
        <f>IF(List1!A159="2) služby",List1!H159,0)</f>
        <v>0</v>
      </c>
      <c r="G46" s="78">
        <f>IF(List1!A159="3) OON",List1!G159,0)</f>
        <v>0</v>
      </c>
      <c r="H46" s="78">
        <f>IF(List1!A159="3) OON",List1!H159,0)</f>
        <v>0</v>
      </c>
      <c r="I46" s="78">
        <f>IF(List1!A159="4) ostatní",List1!G159,0)</f>
        <v>0</v>
      </c>
      <c r="J46" s="78">
        <f>IF(List1!A159="4) ostatní",List1!H159,0)</f>
        <v>0</v>
      </c>
      <c r="K46" s="78">
        <f>IF(List1!A159="5) INVESTICE",List1!G159,0)</f>
        <v>0</v>
      </c>
      <c r="L46" s="78">
        <f>IF(List1!A159="5) INVESTICE",List1!H159,0)</f>
        <v>0</v>
      </c>
    </row>
    <row r="47" spans="1:12" ht="15.75">
      <c r="A47" s="78">
        <f>IF(List1!A160="1a) DHDM",List1!G160,0)</f>
        <v>0</v>
      </c>
      <c r="B47" s="78">
        <f>IF(List1!A160="1a) DHDM",List1!H160,0)</f>
        <v>0</v>
      </c>
      <c r="C47" s="78">
        <f>IF(List1!A160="1b) DDNM",List1!G160,0)</f>
        <v>0</v>
      </c>
      <c r="D47" s="78">
        <f>IF(List1!A160="1b) DDNM",List1!H160,0)</f>
        <v>0</v>
      </c>
      <c r="E47" s="78">
        <f>IF(List1!A160="2) služby",List1!G160,0)</f>
        <v>0</v>
      </c>
      <c r="F47" s="78">
        <f>IF(List1!A160="2) služby",List1!H160,0)</f>
        <v>0</v>
      </c>
      <c r="G47" s="78">
        <f>IF(List1!A160="3) OON",List1!G160,0)</f>
        <v>0</v>
      </c>
      <c r="H47" s="78">
        <f>IF(List1!A160="3) OON",List1!H160,0)</f>
        <v>0</v>
      </c>
      <c r="I47" s="78">
        <f>IF(List1!A160="4) ostatní",List1!G160,0)</f>
        <v>0</v>
      </c>
      <c r="J47" s="78">
        <f>IF(List1!A160="4) ostatní",List1!H160,0)</f>
        <v>0</v>
      </c>
      <c r="K47" s="78">
        <f>IF(List1!A160="5) INVESTICE",List1!G160,0)</f>
        <v>0</v>
      </c>
      <c r="L47" s="78">
        <f>IF(List1!A160="5) INVESTICE",List1!H160,0)</f>
        <v>0</v>
      </c>
    </row>
    <row r="48" spans="1:12" ht="15.75">
      <c r="A48" s="78">
        <f>IF(List1!A161="1a) DHDM",List1!G161,0)</f>
        <v>0</v>
      </c>
      <c r="B48" s="78">
        <f>IF(List1!A161="1a) DHDM",List1!H161,0)</f>
        <v>0</v>
      </c>
      <c r="C48" s="78">
        <f>IF(List1!A161="1b) DDNM",List1!G161,0)</f>
        <v>0</v>
      </c>
      <c r="D48" s="78">
        <f>IF(List1!A161="1b) DDNM",List1!H161,0)</f>
        <v>0</v>
      </c>
      <c r="E48" s="78">
        <f>IF(List1!A161="2) služby",List1!G161,0)</f>
        <v>0</v>
      </c>
      <c r="F48" s="78">
        <f>IF(List1!A161="2) služby",List1!H161,0)</f>
        <v>0</v>
      </c>
      <c r="G48" s="78">
        <f>IF(List1!A161="3) OON",List1!G161,0)</f>
        <v>0</v>
      </c>
      <c r="H48" s="78">
        <f>IF(List1!A161="3) OON",List1!H161,0)</f>
        <v>0</v>
      </c>
      <c r="I48" s="78">
        <f>IF(List1!A161="4) ostatní",List1!G161,0)</f>
        <v>0</v>
      </c>
      <c r="J48" s="78">
        <f>IF(List1!A161="4) ostatní",List1!H161,0)</f>
        <v>0</v>
      </c>
      <c r="K48" s="78">
        <f>IF(List1!A161="5) INVESTICE",List1!G161,0)</f>
        <v>0</v>
      </c>
      <c r="L48" s="78">
        <f>IF(List1!A161="5) INVESTICE",List1!H161,0)</f>
        <v>0</v>
      </c>
    </row>
    <row r="49" spans="1:12" ht="15.75">
      <c r="A49" s="78">
        <f>IF(List1!A162="1a) DHDM",List1!G162,0)</f>
        <v>0</v>
      </c>
      <c r="B49" s="78">
        <f>IF(List1!A162="1a) DHDM",List1!H162,0)</f>
        <v>0</v>
      </c>
      <c r="C49" s="78">
        <f>IF(List1!A162="1b) DDNM",List1!G162,0)</f>
        <v>0</v>
      </c>
      <c r="D49" s="78">
        <f>IF(List1!A162="1b) DDNM",List1!H162,0)</f>
        <v>0</v>
      </c>
      <c r="E49" s="78">
        <f>IF(List1!A162="2) služby",List1!G162,0)</f>
        <v>0</v>
      </c>
      <c r="F49" s="78">
        <f>IF(List1!A162="2) služby",List1!H162,0)</f>
        <v>0</v>
      </c>
      <c r="G49" s="78">
        <f>IF(List1!A162="3) OON",List1!G162,0)</f>
        <v>0</v>
      </c>
      <c r="H49" s="78">
        <f>IF(List1!A162="3) OON",List1!H162,0)</f>
        <v>0</v>
      </c>
      <c r="I49" s="78">
        <f>IF(List1!A162="4) ostatní",List1!G162,0)</f>
        <v>0</v>
      </c>
      <c r="J49" s="78">
        <f>IF(List1!A162="4) ostatní",List1!H162,0)</f>
        <v>0</v>
      </c>
      <c r="K49" s="78">
        <f>IF(List1!A162="5) INVESTICE",List1!G162,0)</f>
        <v>0</v>
      </c>
      <c r="L49" s="78">
        <f>IF(List1!A162="5) INVESTICE",List1!H162,0)</f>
        <v>0</v>
      </c>
    </row>
    <row r="50" spans="1:12" ht="15.75">
      <c r="A50" s="78">
        <f>IF(List1!A163="1a) DHDM",List1!G163,0)</f>
        <v>0</v>
      </c>
      <c r="B50" s="78">
        <f>IF(List1!A163="1a) DHDM",List1!H163,0)</f>
        <v>0</v>
      </c>
      <c r="C50" s="78">
        <f>IF(List1!A163="1b) DDNM",List1!G163,0)</f>
        <v>0</v>
      </c>
      <c r="D50" s="78">
        <f>IF(List1!A163="1b) DDNM",List1!H163,0)</f>
        <v>0</v>
      </c>
      <c r="E50" s="78">
        <f>IF(List1!A163="2) služby",List1!G163,0)</f>
        <v>0</v>
      </c>
      <c r="F50" s="78">
        <f>IF(List1!A163="2) služby",List1!H163,0)</f>
        <v>0</v>
      </c>
      <c r="G50" s="78">
        <f>IF(List1!A163="3) OON",List1!G163,0)</f>
        <v>0</v>
      </c>
      <c r="H50" s="78">
        <f>IF(List1!A163="3) OON",List1!H163,0)</f>
        <v>0</v>
      </c>
      <c r="I50" s="78">
        <f>IF(List1!A163="4) ostatní",List1!G163,0)</f>
        <v>0</v>
      </c>
      <c r="J50" s="78">
        <f>IF(List1!A163="4) ostatní",List1!H163,0)</f>
        <v>0</v>
      </c>
      <c r="K50" s="78">
        <f>IF(List1!A163="5) INVESTICE",List1!G163,0)</f>
        <v>0</v>
      </c>
      <c r="L50" s="78">
        <f>IF(List1!A163="5) INVESTICE",List1!H163,0)</f>
        <v>0</v>
      </c>
    </row>
    <row r="51" spans="1:12" ht="15.75">
      <c r="A51" s="78">
        <f>IF(List1!A164="1a) DHDM",List1!G164,0)</f>
        <v>0</v>
      </c>
      <c r="B51" s="78">
        <f>IF(List1!A164="1a) DHDM",List1!H164,0)</f>
        <v>0</v>
      </c>
      <c r="C51" s="78">
        <f>IF(List1!A164="1b) DDNM",List1!G164,0)</f>
        <v>0</v>
      </c>
      <c r="D51" s="78">
        <f>IF(List1!A164="1b) DDNM",List1!H164,0)</f>
        <v>0</v>
      </c>
      <c r="E51" s="78">
        <f>IF(List1!A164="2) služby",List1!G164,0)</f>
        <v>0</v>
      </c>
      <c r="F51" s="78">
        <f>IF(List1!A164="2) služby",List1!H164,0)</f>
        <v>0</v>
      </c>
      <c r="G51" s="78">
        <f>IF(List1!A164="3) OON",List1!G164,0)</f>
        <v>0</v>
      </c>
      <c r="H51" s="78">
        <f>IF(List1!A164="3) OON",List1!H164,0)</f>
        <v>0</v>
      </c>
      <c r="I51" s="78">
        <f>IF(List1!A164="4) ostatní",List1!G164,0)</f>
        <v>0</v>
      </c>
      <c r="J51" s="78">
        <f>IF(List1!A164="4) ostatní",List1!H164,0)</f>
        <v>0</v>
      </c>
      <c r="K51" s="78">
        <f>IF(List1!A164="5) INVESTICE",List1!G164,0)</f>
        <v>0</v>
      </c>
      <c r="L51" s="78">
        <f>IF(List1!A164="5) INVESTICE",List1!H164,0)</f>
        <v>0</v>
      </c>
    </row>
    <row r="52" spans="1:12" ht="15.75">
      <c r="A52" s="78">
        <f>IF(List1!A165="1a) DHDM",List1!G165,0)</f>
        <v>0</v>
      </c>
      <c r="B52" s="78">
        <f>IF(List1!A165="1a) DHDM",List1!H165,0)</f>
        <v>0</v>
      </c>
      <c r="C52" s="78">
        <f>IF(List1!A165="1b) DDNM",List1!G165,0)</f>
        <v>0</v>
      </c>
      <c r="D52" s="78">
        <f>IF(List1!A165="1b) DDNM",List1!H165,0)</f>
        <v>0</v>
      </c>
      <c r="E52" s="78">
        <f>IF(List1!A165="2) služby",List1!G165,0)</f>
        <v>0</v>
      </c>
      <c r="F52" s="78">
        <f>IF(List1!A165="2) služby",List1!H165,0)</f>
        <v>0</v>
      </c>
      <c r="G52" s="78">
        <f>IF(List1!A165="3) OON",List1!G165,0)</f>
        <v>0</v>
      </c>
      <c r="H52" s="78">
        <f>IF(List1!A165="3) OON",List1!H165,0)</f>
        <v>0</v>
      </c>
      <c r="I52" s="78">
        <f>IF(List1!A165="4) ostatní",List1!G165,0)</f>
        <v>0</v>
      </c>
      <c r="J52" s="78">
        <f>IF(List1!A165="4) ostatní",List1!H165,0)</f>
        <v>0</v>
      </c>
      <c r="K52" s="78">
        <f>IF(List1!A165="5) INVESTICE",List1!G165,0)</f>
        <v>0</v>
      </c>
      <c r="L52" s="78">
        <f>IF(List1!A165="5) INVESTICE",List1!H165,0)</f>
        <v>0</v>
      </c>
    </row>
    <row r="53" spans="1:12" ht="15.75">
      <c r="A53" s="78">
        <f>IF(List1!A166="1a) DHDM",List1!G166,0)</f>
        <v>0</v>
      </c>
      <c r="B53" s="78">
        <f>IF(List1!A166="1a) DHDM",List1!H166,0)</f>
        <v>0</v>
      </c>
      <c r="C53" s="78">
        <f>IF(List1!A166="1b) DDNM",List1!G166,0)</f>
        <v>0</v>
      </c>
      <c r="D53" s="78">
        <f>IF(List1!A166="1b) DDNM",List1!H166,0)</f>
        <v>0</v>
      </c>
      <c r="E53" s="78">
        <f>IF(List1!A166="2) služby",List1!G166,0)</f>
        <v>0</v>
      </c>
      <c r="F53" s="78">
        <f>IF(List1!A166="2) služby",List1!H166,0)</f>
        <v>0</v>
      </c>
      <c r="G53" s="78">
        <f>IF(List1!A166="3) OON",List1!G166,0)</f>
        <v>0</v>
      </c>
      <c r="H53" s="78">
        <f>IF(List1!A166="3) OON",List1!H166,0)</f>
        <v>0</v>
      </c>
      <c r="I53" s="78">
        <f>IF(List1!A166="4) ostatní",List1!G166,0)</f>
        <v>0</v>
      </c>
      <c r="J53" s="78">
        <f>IF(List1!A166="4) ostatní",List1!H166,0)</f>
        <v>0</v>
      </c>
      <c r="K53" s="78">
        <f>IF(List1!A166="5) INVESTICE",List1!G166,0)</f>
        <v>0</v>
      </c>
      <c r="L53" s="78">
        <f>IF(List1!A166="5) INVESTICE",List1!H166,0)</f>
        <v>0</v>
      </c>
    </row>
    <row r="54" spans="1:12" ht="15.75">
      <c r="A54" s="78">
        <f>IF(List1!A167="1a) DHDM",List1!G167,0)</f>
        <v>0</v>
      </c>
      <c r="B54" s="78">
        <f>IF(List1!A167="1a) DHDM",List1!H167,0)</f>
        <v>0</v>
      </c>
      <c r="C54" s="78">
        <f>IF(List1!A167="1b) DDNM",List1!G167,0)</f>
        <v>0</v>
      </c>
      <c r="D54" s="78">
        <f>IF(List1!A167="1b) DDNM",List1!H167,0)</f>
        <v>0</v>
      </c>
      <c r="E54" s="78">
        <f>IF(List1!A167="2) služby",List1!G167,0)</f>
        <v>0</v>
      </c>
      <c r="F54" s="78">
        <f>IF(List1!A167="2) služby",List1!H167,0)</f>
        <v>0</v>
      </c>
      <c r="G54" s="78">
        <f>IF(List1!A167="3) OON",List1!G167,0)</f>
        <v>0</v>
      </c>
      <c r="H54" s="78">
        <f>IF(List1!A167="3) OON",List1!H167,0)</f>
        <v>0</v>
      </c>
      <c r="I54" s="78">
        <f>IF(List1!A167="4) ostatní",List1!G167,0)</f>
        <v>0</v>
      </c>
      <c r="J54" s="78">
        <f>IF(List1!A167="4) ostatní",List1!H167,0)</f>
        <v>0</v>
      </c>
      <c r="K54" s="78">
        <f>IF(List1!A167="5) INVESTICE",List1!G167,0)</f>
        <v>0</v>
      </c>
      <c r="L54" s="78">
        <f>IF(List1!A167="5) INVESTICE",List1!H167,0)</f>
        <v>0</v>
      </c>
    </row>
    <row r="55" spans="1:12" ht="15.75">
      <c r="A55" s="78">
        <f>IF(List1!A168="1a) DHDM",List1!G168,0)</f>
        <v>0</v>
      </c>
      <c r="B55" s="78">
        <f>IF(List1!A168="1a) DHDM",List1!H168,0)</f>
        <v>0</v>
      </c>
      <c r="C55" s="78">
        <f>IF(List1!A168="1b) DDNM",List1!G168,0)</f>
        <v>0</v>
      </c>
      <c r="D55" s="78">
        <f>IF(List1!A168="1b) DDNM",List1!H168,0)</f>
        <v>0</v>
      </c>
      <c r="E55" s="78">
        <f>IF(List1!A168="2) služby",List1!G168,0)</f>
        <v>0</v>
      </c>
      <c r="F55" s="78">
        <f>IF(List1!A168="2) služby",List1!H168,0)</f>
        <v>0</v>
      </c>
      <c r="G55" s="78">
        <f>IF(List1!A168="3) OON",List1!G168,0)</f>
        <v>0</v>
      </c>
      <c r="H55" s="78">
        <f>IF(List1!A168="3) OON",List1!H168,0)</f>
        <v>0</v>
      </c>
      <c r="I55" s="78">
        <f>IF(List1!A168="4) ostatní",List1!G168,0)</f>
        <v>0</v>
      </c>
      <c r="J55" s="78">
        <f>IF(List1!A168="4) ostatní",List1!H168,0)</f>
        <v>0</v>
      </c>
      <c r="K55" s="78">
        <f>IF(List1!A168="5) INVESTICE",List1!G168,0)</f>
        <v>0</v>
      </c>
      <c r="L55" s="78">
        <f>IF(List1!A168="5) INVESTICE",List1!H168,0)</f>
        <v>0</v>
      </c>
    </row>
    <row r="56" spans="1:12" ht="15.75">
      <c r="A56" s="78">
        <f>IF(List1!A169="1a) DHDM",List1!G169,0)</f>
        <v>0</v>
      </c>
      <c r="B56" s="78">
        <f>IF(List1!A169="1a) DHDM",List1!H169,0)</f>
        <v>0</v>
      </c>
      <c r="C56" s="78">
        <f>IF(List1!A169="1b) DDNM",List1!G169,0)</f>
        <v>0</v>
      </c>
      <c r="D56" s="78">
        <f>IF(List1!A169="1b) DDNM",List1!H169,0)</f>
        <v>0</v>
      </c>
      <c r="E56" s="78">
        <f>IF(List1!A169="2) služby",List1!G169,0)</f>
        <v>0</v>
      </c>
      <c r="F56" s="78">
        <f>IF(List1!A169="2) služby",List1!H169,0)</f>
        <v>0</v>
      </c>
      <c r="G56" s="78">
        <f>IF(List1!A169="3) OON",List1!G169,0)</f>
        <v>0</v>
      </c>
      <c r="H56" s="78">
        <f>IF(List1!A169="3) OON",List1!H169,0)</f>
        <v>0</v>
      </c>
      <c r="I56" s="78">
        <f>IF(List1!A169="4) ostatní",List1!G169,0)</f>
        <v>0</v>
      </c>
      <c r="J56" s="78">
        <f>IF(List1!A169="4) ostatní",List1!H169,0)</f>
        <v>0</v>
      </c>
      <c r="K56" s="78">
        <f>IF(List1!A169="5) INVESTICE",List1!G169,0)</f>
        <v>0</v>
      </c>
      <c r="L56" s="78">
        <f>IF(List1!A169="5) INVESTICE",List1!H169,0)</f>
        <v>0</v>
      </c>
    </row>
    <row r="57" spans="1:12" ht="15.75">
      <c r="A57" s="78">
        <f>IF(List1!A170="1a) DHDM",List1!G170,0)</f>
        <v>0</v>
      </c>
      <c r="B57" s="78">
        <f>IF(List1!A170="1a) DHDM",List1!H170,0)</f>
        <v>0</v>
      </c>
      <c r="C57" s="78">
        <f>IF(List1!A170="1b) DDNM",List1!G170,0)</f>
        <v>0</v>
      </c>
      <c r="D57" s="78">
        <f>IF(List1!A170="1b) DDNM",List1!H170,0)</f>
        <v>0</v>
      </c>
      <c r="E57" s="78">
        <f>IF(List1!A170="2) služby",List1!G170,0)</f>
        <v>0</v>
      </c>
      <c r="F57" s="78">
        <f>IF(List1!A170="2) služby",List1!H170,0)</f>
        <v>0</v>
      </c>
      <c r="G57" s="78">
        <f>IF(List1!A170="3) OON",List1!G170,0)</f>
        <v>0</v>
      </c>
      <c r="H57" s="78">
        <f>IF(List1!A170="3) OON",List1!H170,0)</f>
        <v>0</v>
      </c>
      <c r="I57" s="78">
        <f>IF(List1!A170="4) ostatní",List1!G170,0)</f>
        <v>0</v>
      </c>
      <c r="J57" s="78">
        <f>IF(List1!A170="4) ostatní",List1!H170,0)</f>
        <v>0</v>
      </c>
      <c r="K57" s="78">
        <f>IF(List1!A170="5) INVESTICE",List1!G170,0)</f>
        <v>0</v>
      </c>
      <c r="L57" s="78">
        <f>IF(List1!A170="5) INVESTICE",List1!H170,0)</f>
        <v>0</v>
      </c>
    </row>
    <row r="58" spans="1:12" ht="15.75">
      <c r="A58" s="78">
        <f>IF(List1!A171="1a) DHDM",List1!G171,0)</f>
        <v>0</v>
      </c>
      <c r="B58" s="78">
        <f>IF(List1!A171="1a) DHDM",List1!H171,0)</f>
        <v>0</v>
      </c>
      <c r="C58" s="78">
        <f>IF(List1!A171="1b) DDNM",List1!G171,0)</f>
        <v>0</v>
      </c>
      <c r="D58" s="78">
        <f>IF(List1!A171="1b) DDNM",List1!H171,0)</f>
        <v>0</v>
      </c>
      <c r="E58" s="78">
        <f>IF(List1!A171="2) služby",List1!G171,0)</f>
        <v>0</v>
      </c>
      <c r="F58" s="78">
        <f>IF(List1!A171="2) služby",List1!H171,0)</f>
        <v>0</v>
      </c>
      <c r="G58" s="78">
        <f>IF(List1!A171="3) OON",List1!G171,0)</f>
        <v>0</v>
      </c>
      <c r="H58" s="78">
        <f>IF(List1!A171="3) OON",List1!H171,0)</f>
        <v>0</v>
      </c>
      <c r="I58" s="78">
        <f>IF(List1!A171="4) ostatní",List1!G171,0)</f>
        <v>0</v>
      </c>
      <c r="J58" s="78">
        <f>IF(List1!A171="4) ostatní",List1!H171,0)</f>
        <v>0</v>
      </c>
      <c r="K58" s="78">
        <f>IF(List1!A171="5) INVESTICE",List1!G171,0)</f>
        <v>0</v>
      </c>
      <c r="L58" s="78">
        <f>IF(List1!A171="5) INVESTICE",List1!H171,0)</f>
        <v>0</v>
      </c>
    </row>
    <row r="59" spans="1:12" s="79" customFormat="1" ht="15.75">
      <c r="A59" s="79">
        <f aca="true" t="shared" si="0" ref="A59:L59">SUM(A3:A58)</f>
        <v>0</v>
      </c>
      <c r="B59" s="80">
        <f t="shared" si="0"/>
        <v>0</v>
      </c>
      <c r="C59" s="79">
        <f t="shared" si="0"/>
        <v>0</v>
      </c>
      <c r="D59" s="80">
        <f t="shared" si="0"/>
        <v>0</v>
      </c>
      <c r="E59" s="79">
        <f t="shared" si="0"/>
        <v>0</v>
      </c>
      <c r="F59" s="80">
        <f t="shared" si="0"/>
        <v>0</v>
      </c>
      <c r="G59" s="79">
        <f t="shared" si="0"/>
        <v>0</v>
      </c>
      <c r="H59" s="80">
        <f t="shared" si="0"/>
        <v>0</v>
      </c>
      <c r="I59" s="79">
        <f t="shared" si="0"/>
        <v>0</v>
      </c>
      <c r="J59" s="80">
        <f t="shared" si="0"/>
        <v>0</v>
      </c>
      <c r="K59" s="79">
        <f t="shared" si="0"/>
        <v>0</v>
      </c>
      <c r="L59" s="80">
        <f t="shared" si="0"/>
        <v>0</v>
      </c>
    </row>
  </sheetData>
  <sheetProtection password="81C2" sheet="1" objects="1" scenarios="1" selectLockedCells="1"/>
  <mergeCells count="6">
    <mergeCell ref="I1:J1"/>
    <mergeCell ref="K1:L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michal.fojtik</cp:lastModifiedBy>
  <cp:lastPrinted>2013-09-26T13:46:52Z</cp:lastPrinted>
  <dcterms:created xsi:type="dcterms:W3CDTF">2012-10-29T09:33:17Z</dcterms:created>
  <dcterms:modified xsi:type="dcterms:W3CDTF">2013-09-30T07:55:58Z</dcterms:modified>
  <cp:category/>
  <cp:version/>
  <cp:contentType/>
  <cp:contentStatus/>
</cp:coreProperties>
</file>