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state="hidden" r:id="rId2"/>
    <sheet name="List3" sheetId="3" state="hidden" r:id="rId3"/>
  </sheets>
  <definedNames>
    <definedName name="číselník">'List2'!$A$3:$F$79</definedName>
    <definedName name="knihovny">'List2'!$N$1:$N$7</definedName>
    <definedName name="_xlnm.Print_Area" localSheetId="0">'List1'!$A$1:$I$246</definedName>
    <definedName name="okresy">'List2'!$H$3:$H$79</definedName>
    <definedName name="oslovení">'List2'!$J$1:$J$2</definedName>
    <definedName name="položky">'List2'!$I$1:$I$5</definedName>
    <definedName name="pripojeni">'List2'!$Q$1:$Q$8</definedName>
    <definedName name="rozhodovatko">'List2'!$O$1:$O$2</definedName>
    <definedName name="rozpočet">'List1'!$A$108:$I$142</definedName>
    <definedName name="subjekt">'List2'!$M$1:$M$4</definedName>
    <definedName name="typ">'List2'!$K$1:$K$4</definedName>
  </definedNames>
  <calcPr fullCalcOnLoad="1"/>
</workbook>
</file>

<file path=xl/sharedStrings.xml><?xml version="1.0" encoding="utf-8"?>
<sst xmlns="http://schemas.openxmlformats.org/spreadsheetml/2006/main" count="669" uniqueCount="303">
  <si>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</si>
  <si>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</si>
  <si>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</si>
  <si>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</si>
  <si>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</si>
  <si>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</si>
  <si>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</si>
  <si>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</si>
  <si>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</si>
  <si>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</si>
  <si>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</si>
  <si>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</si>
  <si>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</si>
  <si>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</si>
  <si>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</si>
  <si>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</si>
  <si>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</si>
  <si>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</si>
  <si>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</si>
  <si>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</si>
  <si>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</si>
  <si>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</si>
  <si>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</si>
  <si>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</si>
  <si>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</si>
  <si>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</si>
  <si>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</si>
  <si>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</si>
  <si>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</si>
  <si>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</si>
  <si>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</si>
  <si>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</si>
  <si>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</si>
  <si>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</si>
  <si>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</si>
  <si>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</si>
  <si>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</si>
  <si>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</si>
  <si>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</si>
  <si>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registrovaných čtenářů:</t>
  </si>
  <si>
    <t>Počet registrovaných cizinců a příslušníků menšin:</t>
  </si>
  <si>
    <t>Jedná se o informativní údaj mj. potřebný u žádostí na nákup knihovního fondu pro národnostní menšiny. Pokud knihovna nemá s ohledem na zákon č. 101/2000 Sb., o ochraně osobních údajů a o změně některých zákonů, ve znění pozdějších předpisů, k dispozici tyto údaje, uvede odhad a připojí komentář v popisu projektu.</t>
  </si>
  <si>
    <t>Počet obsluhovaných zdravotně postižených:</t>
  </si>
  <si>
    <t>Jedná se o informativní údaj mj. potřebný u žádostí na nákup knihovního fondu pro zrakově postižené. Pokud knihovna nemá s ohledem na zákon č. 101/2000 Sb., o ochraně osobních údajů a o změně některých zákonů, ve znění pozdějších předpisů, k dispozici tyto údaje, uvede odhad a připojí komentář v popisu projektu.</t>
  </si>
  <si>
    <t>Poskytnuté dotace z dotačního řízení Knihovna 21. století</t>
  </si>
  <si>
    <t>Žádáno Kč</t>
  </si>
  <si>
    <t>Získáno Kč</t>
  </si>
  <si>
    <t>Rok 2011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</si>
  <si>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</si>
  <si>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</si>
  <si>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</si>
  <si>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</si>
  <si>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</si>
  <si>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</si>
  <si>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</si>
  <si>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</si>
  <si>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</si>
  <si>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DALŠÍ ZDROJE KRYTÍ PROJEKTU (i předpokládané)</t>
  </si>
  <si>
    <t>Částka v Kč</t>
  </si>
  <si>
    <t>Další zdroje krytí projektu celkem:</t>
  </si>
  <si>
    <t>ROZPOČET PROJEKTU - SHRNUTÍ</t>
  </si>
  <si>
    <t>(požadovaná neinvestiční dotace je zaokrouhlena na celé tisíce Kč dolů)</t>
  </si>
  <si>
    <t>Požadavek na dotaci v Kč</t>
  </si>
  <si>
    <t>Vlastní prostředky + případné další zdroje krytí projektu</t>
  </si>
  <si>
    <t>Celkem</t>
  </si>
  <si>
    <t>Neinvestiční náklady na projekt</t>
  </si>
  <si>
    <t xml:space="preserve">  *Služby (nezaokrouhleno)</t>
  </si>
  <si>
    <t xml:space="preserve">  *Ostatní osobní náklady (nezaokrouhleno)</t>
  </si>
  <si>
    <t>Částka</t>
  </si>
  <si>
    <t>Procentní vyjádření</t>
  </si>
  <si>
    <t>Požadavek na dotaci celkem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</si>
  <si>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</si>
  <si>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</si>
  <si>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</si>
  <si>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</si>
  <si>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</si>
  <si>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</si>
  <si>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</si>
  <si>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</si>
  <si>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</si>
  <si>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</si>
  <si>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</si>
  <si>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</si>
  <si>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Stručná charakteristika (anotace) projektu - zde vysvětlete podstatu projektu, jeho průběh, stěžejní myšlenku atd. Viz vzorová žádost.</t>
  </si>
  <si>
    <t>Jak postupovat při zaslání žádosti o dotaci</t>
  </si>
  <si>
    <t>3. Formulář žádosti i Popis projektu vytiskněte a opatřete nezbytnými podpisy. Verze zaslaná elektronicky se nesmí lišit od verze tištěné! Tištěné verze budou součástí archivu žádosti, projekt bude hodnocen komisí dle dodaných elektronických kopií.</t>
  </si>
  <si>
    <t>4. Přidejte další požadované dokumenty dle Podmínek vyhlášení dotace.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</si>
  <si>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</si>
  <si>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</si>
  <si>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</si>
  <si>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</si>
  <si>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</si>
  <si>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Vážený pan</t>
  </si>
  <si>
    <t>1) Podpora práce s národnostními menšinami a integrace cizinců</t>
  </si>
  <si>
    <t>Krajská</t>
  </si>
  <si>
    <t>o.s.</t>
  </si>
  <si>
    <t>ano</t>
  </si>
  <si>
    <t>ADSL</t>
  </si>
  <si>
    <t>Územní jednotka</t>
  </si>
  <si>
    <t>LAU1</t>
  </si>
  <si>
    <t>NUTS3</t>
  </si>
  <si>
    <t>NUTS2</t>
  </si>
  <si>
    <t>Vážená paní</t>
  </si>
  <si>
    <t>2) Podpora dostupnosti knih. služeb pro občany se zdravotním postižením</t>
  </si>
  <si>
    <t>Městská</t>
  </si>
  <si>
    <t>nadace</t>
  </si>
  <si>
    <t>ne</t>
  </si>
  <si>
    <t>ISDN</t>
  </si>
  <si>
    <t>Benešov</t>
  </si>
  <si>
    <t>Středočeský kraj</t>
  </si>
  <si>
    <t>CZ020</t>
  </si>
  <si>
    <t>Střední Čechy</t>
  </si>
  <si>
    <t>CZ02</t>
  </si>
  <si>
    <t>3) Kulturní, výchovná a vzdělávací činnost</t>
  </si>
  <si>
    <t>Obecní</t>
  </si>
  <si>
    <t>o.p.s.</t>
  </si>
  <si>
    <t>Pevná linka</t>
  </si>
  <si>
    <t>Beroun</t>
  </si>
  <si>
    <t>4) Ochrana knihovního fondu před nedpříznivými vlivy prostředí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</si>
  <si>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</si>
  <si>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</si>
  <si>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</si>
  <si>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</si>
  <si>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</si>
  <si>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</si>
  <si>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</si>
  <si>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</si>
  <si>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Vysokoškolská</t>
  </si>
  <si>
    <t>Optika</t>
  </si>
  <si>
    <t>Brno-město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</si>
  <si>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</si>
  <si>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</si>
  <si>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</si>
  <si>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</si>
  <si>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</si>
  <si>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</si>
  <si>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</si>
  <si>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</si>
  <si>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</si>
  <si>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</si>
  <si>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</si>
  <si>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</si>
  <si>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</si>
  <si>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</si>
  <si>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</si>
  <si>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</si>
  <si>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</si>
  <si>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</si>
  <si>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</si>
  <si>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</si>
  <si>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</si>
  <si>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</si>
  <si>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</si>
  <si>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</si>
  <si>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</si>
  <si>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</si>
  <si>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</si>
  <si>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</si>
  <si>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</si>
  <si>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</si>
  <si>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</si>
  <si>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</si>
  <si>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</si>
  <si>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</si>
  <si>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</si>
  <si>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</si>
  <si>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</si>
  <si>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</si>
  <si>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</si>
  <si>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</si>
  <si>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</si>
  <si>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</si>
  <si>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</si>
  <si>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</si>
  <si>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</si>
  <si>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</si>
  <si>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</si>
  <si>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</si>
  <si>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</si>
  <si>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</si>
  <si>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</si>
  <si>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</si>
  <si>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</si>
  <si>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</si>
  <si>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</si>
  <si>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</si>
  <si>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</si>
  <si>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</si>
  <si>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</si>
  <si>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</si>
  <si>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</si>
  <si>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</si>
  <si>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</si>
  <si>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</si>
  <si>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</si>
  <si>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</si>
  <si>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</si>
  <si>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</si>
  <si>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</si>
  <si>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</si>
  <si>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</si>
  <si>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</si>
  <si>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</si>
  <si>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</si>
  <si>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</si>
  <si>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</si>
  <si>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</si>
  <si>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</si>
  <si>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</si>
  <si>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</si>
  <si>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</si>
  <si>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</si>
  <si>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</si>
  <si>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</si>
  <si>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</si>
  <si>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</si>
  <si>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</si>
  <si>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</si>
  <si>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</si>
  <si>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</si>
  <si>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</si>
  <si>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</si>
  <si>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</si>
  <si>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</si>
  <si>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</si>
  <si>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</si>
  <si>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</si>
  <si>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</si>
  <si>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</si>
  <si>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</si>
  <si>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</si>
  <si>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</si>
  <si>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</si>
  <si>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</si>
  <si>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</si>
  <si>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</si>
  <si>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</si>
  <si>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</si>
  <si>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</si>
  <si>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</si>
  <si>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</si>
  <si>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</si>
  <si>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</si>
  <si>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</si>
  <si>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</si>
  <si>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</si>
  <si>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dotace</t>
  </si>
  <si>
    <t>spoluúčast</t>
  </si>
  <si>
    <t>Pozn: Výše požadované dotace může činit max. 50% celkových nákladů na projekt.</t>
  </si>
  <si>
    <t>(Vypište, pokud žádáte o podporu na stejný projekt i u dalších subjektů.)</t>
  </si>
  <si>
    <t>Celkové náklady na projekt</t>
  </si>
  <si>
    <t>1) Materiál - nákup materiálu - např. papíry, výtvarné potřeby, tonery, potřeby na propagaci, ceny do soutěží, audioknihy apod.
2) Ostatní nákupy - např. cestovní náhrady, účastnické poplatky na konference, programové vybavení do 60 tis. Kč apod.
3) Služby - nákup služeb - např. lektorská a přednášková činnost, nájemné, služby pošt a telekomunikací, náklady na dopravu apod.
4) OON - ostatní osobní náklady - tj. dohody o provedení práce, dohody o pracovní činnosti
5) Ostatní jinde nezařazené</t>
  </si>
  <si>
    <t>1) Materiál</t>
  </si>
  <si>
    <t>2) Ostatní nákupy</t>
  </si>
  <si>
    <t>1) materiál</t>
  </si>
  <si>
    <t>2) ostatní nákupy</t>
  </si>
  <si>
    <t>3) služby</t>
  </si>
  <si>
    <t>4) OON</t>
  </si>
  <si>
    <t>5) ostatní</t>
  </si>
  <si>
    <t xml:space="preserve">  *Materiál (nezaokrouhleno)</t>
  </si>
  <si>
    <t xml:space="preserve">  *Ostatní nákupy (nezaokrouhleno)</t>
  </si>
  <si>
    <t xml:space="preserve">  *Ostatní jinde nezařazené (nezaokrouhleno)</t>
  </si>
  <si>
    <t>Celkové náklady na projekt:</t>
  </si>
  <si>
    <t>Vysvětlení řádku viz Návod na vyplnění formuláře (str. 5 formuláře)</t>
  </si>
  <si>
    <t>3 Služby</t>
  </si>
  <si>
    <t>4) Ostatní osobní náklady</t>
  </si>
  <si>
    <t>5) Ostatní jinde nezařazené</t>
  </si>
  <si>
    <t>Náklady: dotace (před zaokrouhlením)/spoluúčast</t>
  </si>
  <si>
    <t>Náklady převedené do spoluúčasti (do položky "ostatní jinde nezařazené")</t>
  </si>
  <si>
    <t>* Řádek 169 formuláře (Náklady převedené do spoluúčasti (do položky Ostatní jinde nezařazené)): jedná se o rozdíl vzniklý zakrouhlením požadované dotace na celé tisíce dolů. O tyto částky je automaticky navýšena vlastní finanční spoluúčast na projektu.</t>
  </si>
  <si>
    <t>* v Rozpočtu projektu (strana 3)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</si>
  <si>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pro rok 2013</t>
  </si>
  <si>
    <r>
      <t xml:space="preserve">z rozpočtu Odboru umění literatury a knihoven Ministerstva kultury, Maltézské nám. 471/1, 118 11 Praha 1 v rámci výběrového dotačního řízení
</t>
    </r>
    <r>
      <rPr>
        <b/>
        <sz val="14"/>
        <rFont val="Times New Roman"/>
        <family val="1"/>
      </rPr>
      <t>Knihovna 21. století</t>
    </r>
  </si>
  <si>
    <t>Je-li žadatel fyzická osoba:</t>
  </si>
  <si>
    <t>Rodné číslo:</t>
  </si>
  <si>
    <t>Datum narození:</t>
  </si>
  <si>
    <t>Počet návštěvníků/uživatelů za poslední uzavřený rok (tj. 2011 nebo 2012):</t>
  </si>
  <si>
    <t>Výdaje v Kč na nákup knihovního fondu v posledním uzavřeném roce:</t>
  </si>
  <si>
    <t>Přírustek svazků za poslední uzavřený rok:</t>
  </si>
  <si>
    <t>Počet odebíraných titulů periodik za za poslední uzavřený rok:</t>
  </si>
  <si>
    <t>Počet výpůjček za poslední uzavřený rok:</t>
  </si>
  <si>
    <t>(vyplní pouze subjekt, který v roce 2011 nebo 2012 čerpal dotaci/dotace z dotačního řízení Knihovna 21. století)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</si>
  <si>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</si>
  <si>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 xml:space="preserve"> Seznam osob, v nichž má žadatel, který je právnickou osobou, podíl ke dni podání žádosti</t>
  </si>
  <si>
    <t>Název osoby</t>
  </si>
  <si>
    <t>Sídlo osoby</t>
  </si>
  <si>
    <t>IČ</t>
  </si>
  <si>
    <t>Výše podílu (%)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</si>
  <si>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</si>
  <si>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</si>
  <si>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</si>
  <si>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</si>
  <si>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</si>
  <si>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 xml:space="preserve"> Seznam osob, které jsou se žadatelem - právnickou osobou v obchodním vztahu a mají z jeho podnikání nebo jiné výdělečné činnosti v souvislosti s projektem, na který je dotace žádána, prospěch, jenž se liší od prospěchu, který by byl získán mezi nezávislými osobami v běžných obchodních vztazích za stejných nebo obdobných podmínek</t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</si>
  <si>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</si>
  <si>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</si>
  <si>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</si>
  <si>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r>
      <t>Žadatel o dotaci potvrzuje správnost uvedených údajů a prohlašuje, že nemá žádné nevyrovnané závazky dle § 2 nařízení vlády č. 288/2002 Sb., kterým se stanoví pravidla poskytování dotací na podporu knihoven, ve znění nařízení vlády č. 235/2005 Sb.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</si>
  <si>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1. Vyplňte tento formulář žádosti a soubor si uložte ve formátu *.xls (EXCEL!).</t>
  </si>
  <si>
    <t>2. Do samostatného souboru "4-Popis_projektu_K21_2013" vložte popis projektu a fakultativní přílohy, máte-li nějaké. Soubor si uložte, případně předem expedujte do PDF.</t>
  </si>
  <si>
    <t>Tyto dva - a pouze dva - výše uvedené soubory zašlete elektronicky dle pokynů uvedených v Závěrečných ustanoveních podmínek vyhlášení dotace. (ve stručnosti: Soubory zašlete na emailovou adresu: K21@mkcr.cz. Do „Předmětu“ uveďte „K21/2013“ a název žadatele. Velikost emailové zprávy nesmí včetně všech příloh přesáhnout 8MB.)</t>
  </si>
  <si>
    <t>Projekty zpracované podle výše uvedených podmínek musí být zaslány na adresu: Ministerstvo kultury, odbor umění, literatury a knihoven, Maltézské náměstí 1, 118 11  Praha 1 – Malá Strana, k rukám Mgr. Michala Fojtíka nebo osobně doručeny prostřednictvím podatelny MK s tím, že podatelna přijímá podání pouze do 10. 1. 2013 do 15 hodin.</t>
  </si>
  <si>
    <t>Rok 2012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</si>
</sst>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&quot; Kč&quot;;\-#,##0&quot; Kč&quot;"/>
    <numFmt numFmtId="168" formatCode="#,##0.00;\-#,##0.00"/>
    <numFmt numFmtId="169" formatCode="#,##0.00\ _K_č"/>
    <numFmt numFmtId="170" formatCode="_-* #,##0.00\ _K_č_-;\-* #,##0.00\ _K_č_-;_-* \-??\ _K_č_-;_-@_-"/>
    <numFmt numFmtId="171" formatCode="#,##0.00\ [$Kč-405];[Red]\-#,##0.00\ [$Kč-405]"/>
  </numFmts>
  <fonts count="15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343">
    <xf numFmtId="0" fontId="0" fillId="0" borderId="0" xfId="0" applyAlignment="1">
      <alignment/>
    </xf>
    <xf numFmtId="49" fontId="0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Font="1" applyFill="1" applyBorder="1" applyAlignment="1" applyProtection="1">
      <alignment vertical="center" shrinkToFit="1"/>
      <protection locked="0"/>
    </xf>
    <xf numFmtId="0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68" fontId="4" fillId="0" borderId="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19" applyFont="1" applyFill="1" applyBorder="1" applyAlignment="1">
      <alignment vertical="top" wrapText="1"/>
      <protection/>
    </xf>
    <xf numFmtId="0" fontId="12" fillId="0" borderId="0" xfId="19" applyFont="1" applyFill="1" applyBorder="1" applyAlignment="1">
      <alignment horizontal="left" wrapText="1" indent="1"/>
      <protection/>
    </xf>
    <xf numFmtId="0" fontId="12" fillId="0" borderId="0" xfId="19" applyFont="1" applyFill="1" applyBorder="1" applyAlignment="1">
      <alignment horizontal="left" vertical="top" wrapText="1"/>
      <protection/>
    </xf>
    <xf numFmtId="49" fontId="12" fillId="0" borderId="0" xfId="19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19" applyFont="1" applyFill="1" applyBorder="1" applyAlignment="1">
      <alignment horizontal="left" vertical="center" wrapText="1"/>
      <protection/>
    </xf>
    <xf numFmtId="0" fontId="12" fillId="0" borderId="0" xfId="19" applyFont="1" applyFill="1" applyBorder="1" applyAlignment="1">
      <alignment horizontal="left" vertical="center" wrapText="1" indent="1"/>
      <protection/>
    </xf>
    <xf numFmtId="49" fontId="12" fillId="0" borderId="0" xfId="19" applyNumberFormat="1" applyFont="1" applyFill="1" applyBorder="1" applyAlignment="1">
      <alignment horizontal="left" vertical="center" wrapText="1" indent="1"/>
      <protection/>
    </xf>
    <xf numFmtId="0" fontId="0" fillId="0" borderId="9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0" fillId="2" borderId="13" xfId="0" applyNumberFormat="1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>
      <alignment vertical="center"/>
    </xf>
    <xf numFmtId="168" fontId="4" fillId="2" borderId="15" xfId="0" applyNumberFormat="1" applyFont="1" applyFill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165" fontId="0" fillId="2" borderId="9" xfId="0" applyNumberFormat="1" applyFont="1" applyFill="1" applyBorder="1" applyAlignment="1" applyProtection="1">
      <alignment vertical="center"/>
      <protection/>
    </xf>
    <xf numFmtId="0" fontId="0" fillId="2" borderId="9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ont="1" applyFill="1" applyBorder="1" applyAlignment="1" applyProtection="1">
      <alignment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10" fontId="3" fillId="2" borderId="2" xfId="0" applyNumberFormat="1" applyFont="1" applyFill="1" applyBorder="1" applyAlignment="1" applyProtection="1">
      <alignment vertical="center"/>
      <protection hidden="1"/>
    </xf>
    <xf numFmtId="10" fontId="0" fillId="2" borderId="2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2" borderId="19" xfId="0" applyNumberFormat="1" applyFont="1" applyFill="1" applyBorder="1" applyAlignment="1" applyProtection="1">
      <alignment vertical="center"/>
      <protection/>
    </xf>
    <xf numFmtId="0" fontId="0" fillId="2" borderId="20" xfId="0" applyFont="1" applyFill="1" applyBorder="1" applyAlignment="1" applyProtection="1">
      <alignment vertical="center"/>
      <protection/>
    </xf>
    <xf numFmtId="0" fontId="3" fillId="2" borderId="19" xfId="0" applyNumberFormat="1" applyFont="1" applyFill="1" applyBorder="1" applyAlignment="1" applyProtection="1">
      <alignment vertical="center"/>
      <protection/>
    </xf>
    <xf numFmtId="0" fontId="0" fillId="2" borderId="20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3" fillId="2" borderId="19" xfId="0" applyFont="1" applyFill="1" applyBorder="1" applyAlignment="1" applyProtection="1">
      <alignment vertical="center"/>
      <protection/>
    </xf>
    <xf numFmtId="0" fontId="4" fillId="2" borderId="19" xfId="0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 shrinkToFit="1"/>
      <protection/>
    </xf>
    <xf numFmtId="0" fontId="0" fillId="2" borderId="0" xfId="0" applyFill="1" applyBorder="1" applyAlignment="1">
      <alignment/>
    </xf>
    <xf numFmtId="0" fontId="0" fillId="2" borderId="21" xfId="0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0" fillId="2" borderId="23" xfId="0" applyFont="1" applyFill="1" applyBorder="1" applyAlignment="1" applyProtection="1">
      <alignment vertical="center"/>
      <protection/>
    </xf>
    <xf numFmtId="0" fontId="0" fillId="2" borderId="19" xfId="0" applyFill="1" applyBorder="1" applyAlignment="1">
      <alignment/>
    </xf>
    <xf numFmtId="0" fontId="3" fillId="2" borderId="19" xfId="0" applyFont="1" applyFill="1" applyBorder="1" applyAlignment="1" applyProtection="1">
      <alignment horizontal="left" vertical="center"/>
      <protection/>
    </xf>
    <xf numFmtId="0" fontId="2" fillId="2" borderId="19" xfId="0" applyFont="1" applyFill="1" applyBorder="1" applyAlignment="1" applyProtection="1">
      <alignment vertical="center"/>
      <protection/>
    </xf>
    <xf numFmtId="0" fontId="0" fillId="2" borderId="20" xfId="0" applyFill="1" applyBorder="1" applyAlignment="1">
      <alignment vertical="center"/>
    </xf>
    <xf numFmtId="0" fontId="0" fillId="2" borderId="20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0" fillId="2" borderId="25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165" fontId="0" fillId="2" borderId="27" xfId="0" applyNumberFormat="1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5" fillId="2" borderId="29" xfId="0" applyFont="1" applyFill="1" applyBorder="1" applyAlignment="1" applyProtection="1">
      <alignment vertical="center"/>
      <protection/>
    </xf>
    <xf numFmtId="0" fontId="0" fillId="2" borderId="19" xfId="0" applyFill="1" applyBorder="1" applyAlignment="1">
      <alignment vertical="center"/>
    </xf>
    <xf numFmtId="0" fontId="3" fillId="2" borderId="19" xfId="0" applyFont="1" applyFill="1" applyBorder="1" applyAlignment="1" applyProtection="1">
      <alignment horizontal="center" vertical="center"/>
      <protection/>
    </xf>
    <xf numFmtId="0" fontId="0" fillId="2" borderId="20" xfId="0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/>
      <protection/>
    </xf>
    <xf numFmtId="0" fontId="5" fillId="2" borderId="30" xfId="0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0" fillId="2" borderId="19" xfId="0" applyFont="1" applyFill="1" applyBorder="1" applyAlignment="1" applyProtection="1">
      <alignment horizontal="right"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0" fillId="2" borderId="22" xfId="0" applyFill="1" applyBorder="1" applyAlignment="1" applyProtection="1">
      <alignment vertical="center"/>
      <protection/>
    </xf>
    <xf numFmtId="0" fontId="0" fillId="2" borderId="23" xfId="0" applyFill="1" applyBorder="1" applyAlignment="1" applyProtection="1">
      <alignment vertical="center"/>
      <protection/>
    </xf>
    <xf numFmtId="0" fontId="4" fillId="3" borderId="31" xfId="0" applyFont="1" applyFill="1" applyBorder="1" applyAlignment="1" applyProtection="1">
      <alignment vertical="center" wrapText="1"/>
      <protection/>
    </xf>
    <xf numFmtId="0" fontId="3" fillId="3" borderId="32" xfId="0" applyNumberFormat="1" applyFont="1" applyFill="1" applyBorder="1" applyAlignment="1" applyProtection="1">
      <alignment vertical="center"/>
      <protection/>
    </xf>
    <xf numFmtId="10" fontId="3" fillId="3" borderId="13" xfId="0" applyNumberFormat="1" applyFont="1" applyFill="1" applyBorder="1" applyAlignment="1" applyProtection="1">
      <alignment vertical="center"/>
      <protection hidden="1"/>
    </xf>
    <xf numFmtId="10" fontId="3" fillId="3" borderId="33" xfId="0" applyNumberFormat="1" applyFont="1" applyFill="1" applyBorder="1" applyAlignment="1" applyProtection="1">
      <alignment vertical="center"/>
      <protection hidden="1"/>
    </xf>
    <xf numFmtId="171" fontId="5" fillId="2" borderId="0" xfId="0" applyNumberFormat="1" applyFont="1" applyFill="1" applyBorder="1" applyAlignment="1" applyProtection="1">
      <alignment vertical="center"/>
      <protection/>
    </xf>
    <xf numFmtId="0" fontId="3" fillId="3" borderId="34" xfId="0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5" fillId="4" borderId="0" xfId="0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>
      <alignment horizontal="right"/>
    </xf>
    <xf numFmtId="0" fontId="0" fillId="2" borderId="19" xfId="0" applyNumberFormat="1" applyFill="1" applyBorder="1" applyAlignment="1" applyProtection="1">
      <alignment vertical="center"/>
      <protection/>
    </xf>
    <xf numFmtId="0" fontId="5" fillId="2" borderId="1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Fill="1" applyBorder="1" applyAlignment="1" applyProtection="1">
      <alignment vertical="center" shrinkToFit="1"/>
      <protection locked="0"/>
    </xf>
    <xf numFmtId="0" fontId="5" fillId="4" borderId="0" xfId="0" applyFont="1" applyFill="1" applyBorder="1" applyAlignment="1" applyProtection="1">
      <alignment vertical="center" wrapText="1"/>
      <protection/>
    </xf>
    <xf numFmtId="171" fontId="5" fillId="4" borderId="0" xfId="0" applyNumberFormat="1" applyFont="1" applyFill="1" applyBorder="1" applyAlignment="1" applyProtection="1">
      <alignment vertical="center"/>
      <protection/>
    </xf>
    <xf numFmtId="0" fontId="5" fillId="4" borderId="0" xfId="0" applyNumberFormat="1" applyFont="1" applyFill="1" applyBorder="1" applyAlignment="1" applyProtection="1">
      <alignment vertical="center" wrapText="1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4" borderId="0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 shrinkToFit="1"/>
      <protection/>
    </xf>
    <xf numFmtId="0" fontId="5" fillId="2" borderId="0" xfId="0" applyFont="1" applyFill="1" applyBorder="1" applyAlignment="1" applyProtection="1">
      <alignment vertical="center" shrinkToFit="1"/>
      <protection/>
    </xf>
    <xf numFmtId="171" fontId="5" fillId="2" borderId="0" xfId="0" applyNumberFormat="1" applyFont="1" applyFill="1" applyBorder="1" applyAlignment="1" applyProtection="1">
      <alignment vertical="center" shrinkToFit="1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0" fillId="4" borderId="2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vertical="center" wrapText="1"/>
      <protection/>
    </xf>
    <xf numFmtId="0" fontId="5" fillId="4" borderId="19" xfId="0" applyFont="1" applyFill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vertical="center" shrinkToFit="1"/>
      <protection/>
    </xf>
    <xf numFmtId="0" fontId="5" fillId="2" borderId="0" xfId="0" applyFont="1" applyFill="1" applyBorder="1" applyAlignment="1">
      <alignment vertical="center"/>
    </xf>
    <xf numFmtId="0" fontId="7" fillId="2" borderId="19" xfId="0" applyNumberFormat="1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vertical="center" wrapText="1"/>
      <protection/>
    </xf>
    <xf numFmtId="49" fontId="2" fillId="2" borderId="0" xfId="0" applyNumberFormat="1" applyFont="1" applyFill="1" applyBorder="1" applyAlignment="1" applyProtection="1">
      <alignment horizontal="left" vertical="center" wrapText="1"/>
      <protection/>
    </xf>
    <xf numFmtId="49" fontId="2" fillId="2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2" borderId="19" xfId="0" applyNumberFormat="1" applyFont="1" applyFill="1" applyBorder="1" applyAlignment="1" applyProtection="1">
      <alignment horizontal="left" vertic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 wrapText="1"/>
      <protection/>
    </xf>
    <xf numFmtId="49" fontId="0" fillId="2" borderId="20" xfId="0" applyNumberFormat="1" applyFont="1" applyFill="1" applyBorder="1" applyAlignment="1" applyProtection="1">
      <alignment horizontal="left" vertical="center" wrapText="1"/>
      <protection/>
    </xf>
    <xf numFmtId="0" fontId="0" fillId="2" borderId="19" xfId="0" applyNumberFormat="1" applyFill="1" applyBorder="1" applyAlignment="1" applyProtection="1">
      <alignment horizontal="left" vertical="center" wrapText="1"/>
      <protection/>
    </xf>
    <xf numFmtId="0" fontId="0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20" xfId="0" applyNumberFormat="1" applyFont="1" applyFill="1" applyBorder="1" applyAlignment="1" applyProtection="1">
      <alignment horizontal="left" vertical="center" wrapText="1"/>
      <protection/>
    </xf>
    <xf numFmtId="49" fontId="0" fillId="2" borderId="21" xfId="0" applyNumberFormat="1" applyFont="1" applyFill="1" applyBorder="1" applyAlignment="1" applyProtection="1">
      <alignment horizontal="left" vertical="center" wrapText="1"/>
      <protection/>
    </xf>
    <xf numFmtId="49" fontId="0" fillId="2" borderId="22" xfId="0" applyNumberFormat="1" applyFont="1" applyFill="1" applyBorder="1" applyAlignment="1" applyProtection="1">
      <alignment horizontal="left" vertical="center" wrapText="1"/>
      <protection/>
    </xf>
    <xf numFmtId="49" fontId="0" fillId="2" borderId="23" xfId="0" applyNumberFormat="1" applyFont="1" applyFill="1" applyBorder="1" applyAlignment="1" applyProtection="1">
      <alignment horizontal="left" vertical="center" wrapText="1"/>
      <protection/>
    </xf>
    <xf numFmtId="49" fontId="0" fillId="2" borderId="19" xfId="0" applyNumberFormat="1" applyFill="1" applyBorder="1" applyAlignment="1" applyProtection="1">
      <alignment horizontal="left" vertical="center" wrapText="1"/>
      <protection/>
    </xf>
    <xf numFmtId="0" fontId="9" fillId="2" borderId="19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NumberFormat="1" applyFont="1" applyFill="1" applyBorder="1" applyAlignment="1" applyProtection="1">
      <alignment horizontal="left" vertical="center" wrapText="1"/>
      <protection/>
    </xf>
    <xf numFmtId="0" fontId="9" fillId="2" borderId="20" xfId="0" applyNumberFormat="1" applyFont="1" applyFill="1" applyBorder="1" applyAlignment="1" applyProtection="1">
      <alignment horizontal="left" vertical="center" wrapText="1"/>
      <protection/>
    </xf>
    <xf numFmtId="0" fontId="0" fillId="2" borderId="1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20" xfId="0" applyNumberFormat="1" applyFont="1" applyFill="1" applyBorder="1" applyAlignment="1" applyProtection="1">
      <alignment horizontal="left" vertical="center" wrapText="1"/>
      <protection/>
    </xf>
    <xf numFmtId="49" fontId="2" fillId="2" borderId="19" xfId="0" applyNumberFormat="1" applyFont="1" applyFill="1" applyBorder="1" applyAlignment="1" applyProtection="1">
      <alignment horizontal="left" vertical="center" wrapText="1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2" fontId="2" fillId="2" borderId="19" xfId="0" applyNumberFormat="1" applyFont="1" applyFill="1" applyBorder="1" applyAlignment="1" applyProtection="1">
      <alignment horizontal="left" vertical="center" wrapText="1"/>
      <protection/>
    </xf>
    <xf numFmtId="2" fontId="2" fillId="2" borderId="0" xfId="0" applyNumberFormat="1" applyFont="1" applyFill="1" applyBorder="1" applyAlignment="1" applyProtection="1">
      <alignment horizontal="left" vertical="center" wrapText="1"/>
      <protection/>
    </xf>
    <xf numFmtId="2" fontId="2" fillId="2" borderId="20" xfId="0" applyNumberFormat="1" applyFont="1" applyFill="1" applyBorder="1" applyAlignment="1" applyProtection="1">
      <alignment horizontal="left" vertical="center" wrapText="1"/>
      <protection/>
    </xf>
    <xf numFmtId="0" fontId="5" fillId="4" borderId="19" xfId="0" applyFont="1" applyFill="1" applyBorder="1" applyAlignment="1" applyProtection="1">
      <alignment vertical="center" wrapText="1"/>
      <protection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6" borderId="35" xfId="0" applyFont="1" applyFill="1" applyBorder="1" applyAlignment="1" applyProtection="1">
      <alignment horizontal="center" vertical="center"/>
      <protection/>
    </xf>
    <xf numFmtId="0" fontId="3" fillId="6" borderId="36" xfId="0" applyFont="1" applyFill="1" applyBorder="1" applyAlignment="1" applyProtection="1">
      <alignment horizontal="center" vertical="center"/>
      <protection/>
    </xf>
    <xf numFmtId="0" fontId="3" fillId="6" borderId="37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vertical="center" wrapText="1"/>
      <protection/>
    </xf>
    <xf numFmtId="0" fontId="5" fillId="2" borderId="39" xfId="0" applyFont="1" applyFill="1" applyBorder="1" applyAlignment="1" applyProtection="1">
      <alignment vertical="center" wrapText="1"/>
      <protection/>
    </xf>
    <xf numFmtId="171" fontId="5" fillId="2" borderId="0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5" fillId="2" borderId="19" xfId="0" applyFont="1" applyFill="1" applyBorder="1" applyAlignment="1" applyProtection="1">
      <alignment vertical="center" wrapText="1"/>
      <protection/>
    </xf>
    <xf numFmtId="0" fontId="5" fillId="2" borderId="40" xfId="0" applyFont="1" applyFill="1" applyBorder="1" applyAlignment="1" applyProtection="1">
      <alignment vertical="center" wrapText="1"/>
      <protection/>
    </xf>
    <xf numFmtId="0" fontId="3" fillId="2" borderId="41" xfId="0" applyFont="1" applyFill="1" applyBorder="1" applyAlignment="1" applyProtection="1">
      <alignment horizontal="left" vertical="center"/>
      <protection/>
    </xf>
    <xf numFmtId="0" fontId="3" fillId="2" borderId="42" xfId="0" applyFont="1" applyFill="1" applyBorder="1" applyAlignment="1" applyProtection="1">
      <alignment horizontal="left" vertical="center"/>
      <protection/>
    </xf>
    <xf numFmtId="164" fontId="3" fillId="3" borderId="2" xfId="0" applyNumberFormat="1" applyFont="1" applyFill="1" applyBorder="1" applyAlignment="1" applyProtection="1">
      <alignment vertical="center"/>
      <protection/>
    </xf>
    <xf numFmtId="0" fontId="5" fillId="3" borderId="43" xfId="0" applyFont="1" applyFill="1" applyBorder="1" applyAlignment="1" applyProtection="1">
      <alignment vertical="center" wrapText="1"/>
      <protection/>
    </xf>
    <xf numFmtId="0" fontId="3" fillId="2" borderId="44" xfId="0" applyFont="1" applyFill="1" applyBorder="1" applyAlignment="1" applyProtection="1">
      <alignment horizontal="left" vertical="center"/>
      <protection/>
    </xf>
    <xf numFmtId="0" fontId="3" fillId="2" borderId="45" xfId="0" applyFont="1" applyFill="1" applyBorder="1" applyAlignment="1" applyProtection="1">
      <alignment horizontal="left" vertical="center"/>
      <protection/>
    </xf>
    <xf numFmtId="164" fontId="3" fillId="3" borderId="2" xfId="0" applyNumberFormat="1" applyFont="1" applyFill="1" applyBorder="1" applyAlignment="1" applyProtection="1">
      <alignment vertical="center" shrinkToFit="1"/>
      <protection/>
    </xf>
    <xf numFmtId="164" fontId="0" fillId="2" borderId="2" xfId="0" applyNumberFormat="1" applyFont="1" applyFill="1" applyBorder="1" applyAlignment="1" applyProtection="1">
      <alignment vertical="center" shrinkToFit="1"/>
      <protection/>
    </xf>
    <xf numFmtId="164" fontId="0" fillId="2" borderId="2" xfId="0" applyNumberFormat="1" applyFont="1" applyFill="1" applyBorder="1" applyAlignment="1" applyProtection="1">
      <alignment vertical="center"/>
      <protection/>
    </xf>
    <xf numFmtId="164" fontId="3" fillId="3" borderId="46" xfId="0" applyNumberFormat="1" applyFont="1" applyFill="1" applyBorder="1" applyAlignment="1" applyProtection="1">
      <alignment vertical="center" shrinkToFit="1"/>
      <protection/>
    </xf>
    <xf numFmtId="170" fontId="0" fillId="2" borderId="46" xfId="0" applyNumberFormat="1" applyFont="1" applyFill="1" applyBorder="1" applyAlignment="1" applyProtection="1">
      <alignment horizontal="center" vertical="center"/>
      <protection/>
    </xf>
    <xf numFmtId="170" fontId="0" fillId="2" borderId="43" xfId="0" applyNumberFormat="1" applyFont="1" applyFill="1" applyBorder="1" applyAlignment="1" applyProtection="1">
      <alignment horizontal="center" vertical="center"/>
      <protection/>
    </xf>
    <xf numFmtId="17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38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49" xfId="0" applyFont="1" applyFill="1" applyBorder="1" applyAlignment="1" applyProtection="1">
      <alignment horizontal="center" vertical="center"/>
      <protection/>
    </xf>
    <xf numFmtId="170" fontId="0" fillId="2" borderId="2" xfId="0" applyNumberFormat="1" applyFont="1" applyFill="1" applyBorder="1" applyAlignment="1" applyProtection="1">
      <alignment horizontal="center" vertical="center"/>
      <protection/>
    </xf>
    <xf numFmtId="170" fontId="0" fillId="2" borderId="50" xfId="0" applyNumberFormat="1" applyFont="1" applyFill="1" applyBorder="1" applyAlignment="1" applyProtection="1">
      <alignment horizontal="center" vertical="center"/>
      <protection/>
    </xf>
    <xf numFmtId="170" fontId="0" fillId="2" borderId="51" xfId="0" applyNumberFormat="1" applyFont="1" applyFill="1" applyBorder="1" applyAlignment="1" applyProtection="1">
      <alignment horizontal="center" vertical="center"/>
      <protection/>
    </xf>
    <xf numFmtId="0" fontId="8" fillId="2" borderId="52" xfId="0" applyFont="1" applyFill="1" applyBorder="1" applyAlignment="1" applyProtection="1">
      <alignment horizontal="center" vertical="center"/>
      <protection/>
    </xf>
    <xf numFmtId="0" fontId="8" fillId="2" borderId="53" xfId="0" applyFont="1" applyFill="1" applyBorder="1" applyAlignment="1" applyProtection="1">
      <alignment horizontal="center" vertical="center"/>
      <protection/>
    </xf>
    <xf numFmtId="170" fontId="3" fillId="2" borderId="2" xfId="0" applyNumberFormat="1" applyFont="1" applyFill="1" applyBorder="1" applyAlignment="1" applyProtection="1">
      <alignment horizontal="center" vertical="center"/>
      <protection/>
    </xf>
    <xf numFmtId="170" fontId="3" fillId="2" borderId="50" xfId="0" applyNumberFormat="1" applyFont="1" applyFill="1" applyBorder="1" applyAlignment="1" applyProtection="1">
      <alignment horizontal="center" vertical="center"/>
      <protection/>
    </xf>
    <xf numFmtId="170" fontId="3" fillId="2" borderId="51" xfId="0" applyNumberFormat="1" applyFont="1" applyFill="1" applyBorder="1" applyAlignment="1" applyProtection="1">
      <alignment horizontal="center" vertical="center"/>
      <protection/>
    </xf>
    <xf numFmtId="165" fontId="0" fillId="2" borderId="54" xfId="0" applyNumberFormat="1" applyFont="1" applyFill="1" applyBorder="1" applyAlignment="1" applyProtection="1">
      <alignment vertical="center"/>
      <protection/>
    </xf>
    <xf numFmtId="165" fontId="0" fillId="2" borderId="20" xfId="0" applyNumberFormat="1" applyFont="1" applyFill="1" applyBorder="1" applyAlignment="1" applyProtection="1">
      <alignment vertical="center"/>
      <protection/>
    </xf>
    <xf numFmtId="0" fontId="0" fillId="2" borderId="55" xfId="0" applyFont="1" applyFill="1" applyBorder="1" applyAlignment="1" applyProtection="1">
      <alignment vertical="center"/>
      <protection/>
    </xf>
    <xf numFmtId="0" fontId="0" fillId="2" borderId="56" xfId="0" applyFont="1" applyFill="1" applyBorder="1" applyAlignment="1" applyProtection="1">
      <alignment vertical="center"/>
      <protection/>
    </xf>
    <xf numFmtId="0" fontId="0" fillId="2" borderId="39" xfId="0" applyFont="1" applyFill="1" applyBorder="1" applyAlignment="1" applyProtection="1">
      <alignment horizontal="center" vertical="center" wrapText="1"/>
      <protection/>
    </xf>
    <xf numFmtId="165" fontId="0" fillId="2" borderId="57" xfId="0" applyNumberFormat="1" applyFont="1" applyFill="1" applyBorder="1" applyAlignment="1" applyProtection="1">
      <alignment horizontal="center" vertical="center" wrapText="1"/>
      <protection/>
    </xf>
    <xf numFmtId="165" fontId="0" fillId="2" borderId="49" xfId="0" applyNumberFormat="1" applyFont="1" applyFill="1" applyBorder="1" applyAlignment="1" applyProtection="1">
      <alignment horizontal="center" vertical="center"/>
      <protection/>
    </xf>
    <xf numFmtId="165" fontId="0" fillId="2" borderId="58" xfId="0" applyNumberFormat="1" applyFont="1" applyFill="1" applyBorder="1" applyAlignment="1" applyProtection="1">
      <alignment horizontal="center" vertical="center"/>
      <protection/>
    </xf>
    <xf numFmtId="0" fontId="0" fillId="2" borderId="52" xfId="0" applyFont="1" applyFill="1" applyBorder="1" applyAlignment="1" applyProtection="1">
      <alignment vertical="center"/>
      <protection locked="0"/>
    </xf>
    <xf numFmtId="0" fontId="0" fillId="2" borderId="53" xfId="0" applyFont="1" applyFill="1" applyBorder="1" applyAlignment="1" applyProtection="1">
      <alignment vertical="center"/>
      <protection locked="0"/>
    </xf>
    <xf numFmtId="169" fontId="4" fillId="2" borderId="59" xfId="0" applyNumberFormat="1" applyFont="1" applyFill="1" applyBorder="1" applyAlignment="1" applyProtection="1">
      <alignment vertical="center"/>
      <protection locked="0"/>
    </xf>
    <xf numFmtId="169" fontId="4" fillId="2" borderId="60" xfId="0" applyNumberFormat="1" applyFont="1" applyFill="1" applyBorder="1" applyAlignment="1" applyProtection="1">
      <alignment vertical="center"/>
      <protection locked="0"/>
    </xf>
    <xf numFmtId="0" fontId="0" fillId="2" borderId="61" xfId="0" applyFont="1" applyFill="1" applyBorder="1" applyAlignment="1" applyProtection="1">
      <alignment vertical="center"/>
      <protection/>
    </xf>
    <xf numFmtId="0" fontId="0" fillId="2" borderId="62" xfId="0" applyFont="1" applyFill="1" applyBorder="1" applyAlignment="1" applyProtection="1">
      <alignment vertical="center"/>
      <protection/>
    </xf>
    <xf numFmtId="164" fontId="3" fillId="2" borderId="63" xfId="0" applyNumberFormat="1" applyFont="1" applyFill="1" applyBorder="1" applyAlignment="1" applyProtection="1">
      <alignment vertical="center"/>
      <protection/>
    </xf>
    <xf numFmtId="164" fontId="3" fillId="2" borderId="64" xfId="0" applyNumberFormat="1" applyFont="1" applyFill="1" applyBorder="1" applyAlignment="1" applyProtection="1">
      <alignment vertical="center"/>
      <protection/>
    </xf>
    <xf numFmtId="0" fontId="3" fillId="2" borderId="55" xfId="0" applyFont="1" applyFill="1" applyBorder="1" applyAlignment="1" applyProtection="1">
      <alignment vertical="center"/>
      <protection/>
    </xf>
    <xf numFmtId="0" fontId="3" fillId="2" borderId="56" xfId="0" applyFont="1" applyFill="1" applyBorder="1" applyAlignment="1" applyProtection="1">
      <alignment vertical="center"/>
      <protection/>
    </xf>
    <xf numFmtId="165" fontId="0" fillId="2" borderId="65" xfId="0" applyNumberFormat="1" applyFont="1" applyFill="1" applyBorder="1" applyAlignment="1" applyProtection="1">
      <alignment horizontal="center" vertical="center"/>
      <protection/>
    </xf>
    <xf numFmtId="165" fontId="0" fillId="2" borderId="66" xfId="0" applyNumberFormat="1" applyFont="1" applyFill="1" applyBorder="1" applyAlignment="1" applyProtection="1">
      <alignment horizontal="center" vertical="center"/>
      <protection/>
    </xf>
    <xf numFmtId="0" fontId="0" fillId="2" borderId="67" xfId="0" applyFill="1" applyBorder="1" applyAlignment="1" applyProtection="1">
      <alignment vertical="center"/>
      <protection locked="0"/>
    </xf>
    <xf numFmtId="0" fontId="0" fillId="2" borderId="68" xfId="0" applyFont="1" applyFill="1" applyBorder="1" applyAlignment="1" applyProtection="1">
      <alignment vertical="center"/>
      <protection locked="0"/>
    </xf>
    <xf numFmtId="169" fontId="4" fillId="2" borderId="69" xfId="0" applyNumberFormat="1" applyFont="1" applyFill="1" applyBorder="1" applyAlignment="1" applyProtection="1">
      <alignment vertical="center"/>
      <protection locked="0"/>
    </xf>
    <xf numFmtId="169" fontId="4" fillId="2" borderId="70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168" fontId="4" fillId="0" borderId="50" xfId="0" applyNumberFormat="1" applyFont="1" applyFill="1" applyBorder="1" applyAlignment="1" applyProtection="1">
      <alignment vertical="center"/>
      <protection locked="0"/>
    </xf>
    <xf numFmtId="168" fontId="4" fillId="0" borderId="51" xfId="0" applyNumberFormat="1" applyFont="1" applyFill="1" applyBorder="1" applyAlignment="1" applyProtection="1">
      <alignment vertical="center"/>
      <protection locked="0"/>
    </xf>
    <xf numFmtId="169" fontId="4" fillId="2" borderId="71" xfId="0" applyNumberFormat="1" applyFont="1" applyFill="1" applyBorder="1" applyAlignment="1">
      <alignment horizontal="right" vertical="center"/>
    </xf>
    <xf numFmtId="169" fontId="4" fillId="2" borderId="66" xfId="0" applyNumberFormat="1" applyFont="1" applyFill="1" applyBorder="1" applyAlignment="1">
      <alignment horizontal="right" vertical="center"/>
    </xf>
    <xf numFmtId="164" fontId="3" fillId="2" borderId="72" xfId="0" applyNumberFormat="1" applyFont="1" applyFill="1" applyBorder="1" applyAlignment="1">
      <alignment horizontal="center" vertical="center"/>
    </xf>
    <xf numFmtId="164" fontId="3" fillId="2" borderId="73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 applyProtection="1">
      <alignment vertical="center" shrinkToFit="1"/>
      <protection locked="0"/>
    </xf>
    <xf numFmtId="0" fontId="0" fillId="0" borderId="75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68" fontId="4" fillId="0" borderId="74" xfId="0" applyNumberFormat="1" applyFont="1" applyFill="1" applyBorder="1" applyAlignment="1" applyProtection="1">
      <alignment vertical="center"/>
      <protection locked="0"/>
    </xf>
    <xf numFmtId="0" fontId="0" fillId="0" borderId="70" xfId="0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5" fillId="0" borderId="76" xfId="0" applyNumberFormat="1" applyFont="1" applyFill="1" applyBorder="1" applyAlignment="1" applyProtection="1">
      <alignment vertical="center" shrinkToFit="1"/>
      <protection locked="0"/>
    </xf>
    <xf numFmtId="0" fontId="4" fillId="0" borderId="2" xfId="0" applyNumberFormat="1" applyFont="1" applyFill="1" applyBorder="1" applyAlignment="1" applyProtection="1">
      <alignment vertical="center" wrapText="1"/>
      <protection locked="0"/>
    </xf>
    <xf numFmtId="168" fontId="5" fillId="0" borderId="2" xfId="0" applyNumberFormat="1" applyFont="1" applyFill="1" applyBorder="1" applyAlignment="1" applyProtection="1">
      <alignment vertical="center"/>
      <protection locked="0"/>
    </xf>
    <xf numFmtId="168" fontId="4" fillId="0" borderId="77" xfId="0" applyNumberFormat="1" applyFont="1" applyFill="1" applyBorder="1" applyAlignment="1" applyProtection="1">
      <alignment vertical="center"/>
      <protection locked="0"/>
    </xf>
    <xf numFmtId="168" fontId="4" fillId="0" borderId="78" xfId="0" applyNumberFormat="1" applyFont="1" applyFill="1" applyBorder="1" applyAlignment="1" applyProtection="1">
      <alignment vertical="center"/>
      <protection locked="0"/>
    </xf>
    <xf numFmtId="0" fontId="6" fillId="2" borderId="3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3" fillId="2" borderId="79" xfId="0" applyFont="1" applyFill="1" applyBorder="1" applyAlignment="1" applyProtection="1">
      <alignment horizontal="center" vertical="center"/>
      <protection/>
    </xf>
    <xf numFmtId="0" fontId="3" fillId="2" borderId="80" xfId="0" applyFont="1" applyFill="1" applyBorder="1" applyAlignment="1" applyProtection="1">
      <alignment horizontal="center" vertical="center"/>
      <protection/>
    </xf>
    <xf numFmtId="0" fontId="3" fillId="2" borderId="80" xfId="0" applyNumberFormat="1" applyFont="1" applyFill="1" applyBorder="1" applyAlignment="1" applyProtection="1">
      <alignment horizontal="center" vertical="center"/>
      <protection/>
    </xf>
    <xf numFmtId="0" fontId="3" fillId="2" borderId="81" xfId="0" applyNumberFormat="1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vertical="center" shrinkToFit="1"/>
      <protection locked="0"/>
    </xf>
    <xf numFmtId="0" fontId="4" fillId="0" borderId="33" xfId="0" applyFont="1" applyFill="1" applyBorder="1" applyAlignment="1" applyProtection="1">
      <alignment vertical="center" shrinkToFit="1"/>
      <protection locked="0"/>
    </xf>
    <xf numFmtId="168" fontId="4" fillId="0" borderId="70" xfId="0" applyNumberFormat="1" applyFont="1" applyFill="1" applyBorder="1" applyAlignment="1" applyProtection="1">
      <alignment vertical="center"/>
      <protection locked="0"/>
    </xf>
    <xf numFmtId="0" fontId="0" fillId="2" borderId="43" xfId="0" applyFont="1" applyFill="1" applyBorder="1" applyAlignment="1">
      <alignment horizontal="center" vertical="center"/>
    </xf>
    <xf numFmtId="165" fontId="7" fillId="2" borderId="43" xfId="0" applyNumberFormat="1" applyFont="1" applyFill="1" applyBorder="1" applyAlignment="1" applyProtection="1">
      <alignment horizontal="center" vertical="center" wrapText="1"/>
      <protection/>
    </xf>
    <xf numFmtId="165" fontId="7" fillId="2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168" fontId="5" fillId="0" borderId="1" xfId="0" applyNumberFormat="1" applyFont="1" applyFill="1" applyBorder="1" applyAlignment="1" applyProtection="1">
      <alignment vertical="center"/>
      <protection locked="0"/>
    </xf>
    <xf numFmtId="164" fontId="0" fillId="0" borderId="2" xfId="0" applyNumberFormat="1" applyFont="1" applyFill="1" applyBorder="1" applyAlignment="1" applyProtection="1">
      <alignment vertical="center" shrinkToFit="1"/>
      <protection locked="0"/>
    </xf>
    <xf numFmtId="167" fontId="0" fillId="0" borderId="2" xfId="0" applyNumberFormat="1" applyFont="1" applyFill="1" applyBorder="1" applyAlignment="1" applyProtection="1">
      <alignment vertical="center" shrinkToFit="1"/>
      <protection locked="0"/>
    </xf>
    <xf numFmtId="0" fontId="3" fillId="6" borderId="82" xfId="0" applyFont="1" applyFill="1" applyBorder="1" applyAlignment="1" applyProtection="1">
      <alignment horizontal="center" vertical="center"/>
      <protection/>
    </xf>
    <xf numFmtId="0" fontId="3" fillId="6" borderId="83" xfId="0" applyFont="1" applyFill="1" applyBorder="1" applyAlignment="1" applyProtection="1">
      <alignment horizontal="center" vertical="center"/>
      <protection/>
    </xf>
    <xf numFmtId="0" fontId="3" fillId="6" borderId="84" xfId="0" applyFont="1" applyFill="1" applyBorder="1" applyAlignment="1" applyProtection="1">
      <alignment horizontal="center" vertical="center"/>
      <protection/>
    </xf>
    <xf numFmtId="0" fontId="3" fillId="6" borderId="85" xfId="0" applyFont="1" applyFill="1" applyBorder="1" applyAlignment="1" applyProtection="1">
      <alignment horizontal="center" vertical="center"/>
      <protection/>
    </xf>
    <xf numFmtId="0" fontId="3" fillId="6" borderId="86" xfId="0" applyFont="1" applyFill="1" applyBorder="1" applyAlignment="1" applyProtection="1">
      <alignment horizontal="center" vertical="center"/>
      <protection/>
    </xf>
    <xf numFmtId="0" fontId="3" fillId="6" borderId="87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vertical="center" wrapText="1"/>
      <protection/>
    </xf>
    <xf numFmtId="0" fontId="5" fillId="2" borderId="36" xfId="0" applyFont="1" applyFill="1" applyBorder="1" applyAlignment="1" applyProtection="1">
      <alignment vertical="center" wrapText="1"/>
      <protection/>
    </xf>
    <xf numFmtId="0" fontId="5" fillId="2" borderId="37" xfId="0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vertical="center" shrinkToFit="1"/>
      <protection locked="0"/>
    </xf>
    <xf numFmtId="0" fontId="0" fillId="0" borderId="2" xfId="0" applyNumberFormat="1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5" fillId="2" borderId="19" xfId="0" applyFont="1" applyFill="1" applyBorder="1" applyAlignment="1">
      <alignment horizontal="justify"/>
    </xf>
    <xf numFmtId="0" fontId="5" fillId="2" borderId="0" xfId="0" applyFont="1" applyFill="1" applyBorder="1" applyAlignment="1">
      <alignment horizontal="justify"/>
    </xf>
    <xf numFmtId="165" fontId="0" fillId="0" borderId="2" xfId="0" applyNumberFormat="1" applyFont="1" applyFill="1" applyBorder="1" applyAlignment="1" applyProtection="1">
      <alignment vertical="center" shrinkToFit="1"/>
      <protection locked="0"/>
    </xf>
    <xf numFmtId="49" fontId="0" fillId="0" borderId="2" xfId="0" applyNumberFormat="1" applyFont="1" applyFill="1" applyBorder="1" applyAlignment="1" applyProtection="1">
      <alignment vertical="center" shrinkToFit="1"/>
      <protection locked="0"/>
    </xf>
    <xf numFmtId="0" fontId="3" fillId="6" borderId="82" xfId="0" applyNumberFormat="1" applyFont="1" applyFill="1" applyBorder="1" applyAlignment="1" applyProtection="1">
      <alignment horizontal="center" vertical="center" wrapText="1"/>
      <protection/>
    </xf>
    <xf numFmtId="0" fontId="3" fillId="6" borderId="83" xfId="0" applyNumberFormat="1" applyFont="1" applyFill="1" applyBorder="1" applyAlignment="1" applyProtection="1">
      <alignment horizontal="center" vertical="center" wrapText="1"/>
      <protection/>
    </xf>
    <xf numFmtId="0" fontId="3" fillId="6" borderId="84" xfId="0" applyNumberFormat="1" applyFont="1" applyFill="1" applyBorder="1" applyAlignment="1" applyProtection="1">
      <alignment horizontal="center" vertical="center" wrapText="1"/>
      <protection/>
    </xf>
    <xf numFmtId="0" fontId="3" fillId="6" borderId="85" xfId="0" applyNumberFormat="1" applyFont="1" applyFill="1" applyBorder="1" applyAlignment="1" applyProtection="1">
      <alignment horizontal="center" vertical="center" wrapText="1"/>
      <protection/>
    </xf>
    <xf numFmtId="0" fontId="3" fillId="6" borderId="86" xfId="0" applyNumberFormat="1" applyFont="1" applyFill="1" applyBorder="1" applyAlignment="1" applyProtection="1">
      <alignment horizontal="center" vertical="center" wrapText="1"/>
      <protection/>
    </xf>
    <xf numFmtId="0" fontId="3" fillId="6" borderId="87" xfId="0" applyNumberFormat="1" applyFont="1" applyFill="1" applyBorder="1" applyAlignment="1" applyProtection="1">
      <alignment horizontal="center" vertical="center" wrapText="1"/>
      <protection/>
    </xf>
    <xf numFmtId="0" fontId="0" fillId="2" borderId="88" xfId="0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vertical="center" shrinkToFit="1"/>
      <protection locked="0"/>
    </xf>
    <xf numFmtId="0" fontId="0" fillId="0" borderId="51" xfId="0" applyFont="1" applyFill="1" applyBorder="1" applyAlignment="1" applyProtection="1">
      <alignment vertical="center" shrinkToFit="1"/>
      <protection locked="0"/>
    </xf>
    <xf numFmtId="164" fontId="2" fillId="3" borderId="2" xfId="0" applyNumberFormat="1" applyFont="1" applyFill="1" applyBorder="1" applyAlignment="1" applyProtection="1">
      <alignment vertical="center"/>
      <protection/>
    </xf>
    <xf numFmtId="9" fontId="5" fillId="2" borderId="89" xfId="0" applyNumberFormat="1" applyFont="1" applyFill="1" applyBorder="1" applyAlignment="1" applyProtection="1">
      <alignment vertical="center" wrapText="1"/>
      <protection/>
    </xf>
    <xf numFmtId="9" fontId="5" fillId="2" borderId="90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 shrinkToFi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NumberFormat="1" applyFont="1" applyFill="1" applyBorder="1" applyAlignment="1" applyProtection="1">
      <alignment vertical="center" shrinkToFit="1"/>
      <protection locked="0"/>
    </xf>
    <xf numFmtId="0" fontId="0" fillId="0" borderId="91" xfId="0" applyFont="1" applyFill="1" applyBorder="1" applyAlignment="1" applyProtection="1">
      <alignment vertical="center" wrapText="1"/>
      <protection locked="0"/>
    </xf>
    <xf numFmtId="0" fontId="0" fillId="0" borderId="92" xfId="0" applyFont="1" applyFill="1" applyBorder="1" applyAlignment="1" applyProtection="1">
      <alignment vertical="center" wrapText="1"/>
      <protection locked="0"/>
    </xf>
    <xf numFmtId="0" fontId="0" fillId="0" borderId="93" xfId="0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 applyProtection="1">
      <alignment vertical="center" shrinkToFit="1"/>
      <protection/>
    </xf>
    <xf numFmtId="0" fontId="4" fillId="2" borderId="40" xfId="0" applyFont="1" applyFill="1" applyBorder="1" applyAlignment="1" applyProtection="1">
      <alignment vertical="center" shrinkToFit="1"/>
      <protection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4" xfId="0" applyFont="1" applyFill="1" applyBorder="1" applyAlignment="1" applyProtection="1">
      <alignment vertical="center" shrinkToFit="1"/>
      <protection locked="0"/>
    </xf>
    <xf numFmtId="0" fontId="0" fillId="0" borderId="95" xfId="0" applyBorder="1" applyAlignment="1" applyProtection="1">
      <alignment vertical="center" shrinkToFit="1"/>
      <protection locked="0"/>
    </xf>
    <xf numFmtId="0" fontId="0" fillId="0" borderId="94" xfId="0" applyBorder="1" applyAlignment="1" applyProtection="1">
      <alignment vertical="center" shrinkToFit="1"/>
      <protection locked="0"/>
    </xf>
    <xf numFmtId="0" fontId="2" fillId="6" borderId="82" xfId="0" applyFont="1" applyFill="1" applyBorder="1" applyAlignment="1" applyProtection="1">
      <alignment horizontal="center" vertical="center" wrapText="1"/>
      <protection/>
    </xf>
    <xf numFmtId="0" fontId="2" fillId="6" borderId="83" xfId="0" applyFont="1" applyFill="1" applyBorder="1" applyAlignment="1" applyProtection="1">
      <alignment horizontal="center" vertical="center" wrapText="1"/>
      <protection/>
    </xf>
    <xf numFmtId="0" fontId="2" fillId="6" borderId="84" xfId="0" applyFont="1" applyFill="1" applyBorder="1" applyAlignment="1" applyProtection="1">
      <alignment horizontal="center" vertical="center" wrapText="1"/>
      <protection/>
    </xf>
    <xf numFmtId="0" fontId="3" fillId="6" borderId="35" xfId="0" applyFont="1" applyFill="1" applyBorder="1" applyAlignment="1" applyProtection="1">
      <alignment horizontal="center" vertical="center" wrapText="1"/>
      <protection/>
    </xf>
    <xf numFmtId="0" fontId="3" fillId="6" borderId="36" xfId="0" applyFont="1" applyFill="1" applyBorder="1" applyAlignment="1" applyProtection="1">
      <alignment horizontal="center" vertical="center" wrapText="1"/>
      <protection/>
    </xf>
    <xf numFmtId="0" fontId="3" fillId="6" borderId="37" xfId="0" applyFont="1" applyFill="1" applyBorder="1" applyAlignment="1" applyProtection="1">
      <alignment horizontal="center" vertical="center" wrapText="1"/>
      <protection/>
    </xf>
    <xf numFmtId="0" fontId="2" fillId="6" borderId="35" xfId="0" applyFont="1" applyFill="1" applyBorder="1" applyAlignment="1" applyProtection="1">
      <alignment horizontal="center" vertical="center" wrapText="1"/>
      <protection/>
    </xf>
    <xf numFmtId="0" fontId="2" fillId="6" borderId="36" xfId="0" applyFont="1" applyFill="1" applyBorder="1" applyAlignment="1" applyProtection="1">
      <alignment horizontal="center" vertical="center" wrapText="1"/>
      <protection/>
    </xf>
    <xf numFmtId="0" fontId="2" fillId="6" borderId="3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" fillId="6" borderId="20" xfId="0" applyFont="1" applyFill="1" applyBorder="1" applyAlignment="1" applyProtection="1">
      <alignment horizontal="center" vertical="center"/>
      <protection/>
    </xf>
    <xf numFmtId="0" fontId="3" fillId="6" borderId="19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5" fillId="4" borderId="20" xfId="0" applyFont="1" applyFill="1" applyBorder="1" applyAlignment="1" applyProtection="1">
      <alignment horizontal="center" vertical="center"/>
      <protection/>
    </xf>
    <xf numFmtId="0" fontId="5" fillId="0" borderId="96" xfId="0" applyFont="1" applyFill="1" applyBorder="1" applyAlignment="1" applyProtection="1">
      <alignment vertical="center" shrinkToFit="1"/>
      <protection locked="0"/>
    </xf>
    <xf numFmtId="0" fontId="5" fillId="0" borderId="97" xfId="0" applyFont="1" applyFill="1" applyBorder="1" applyAlignment="1" applyProtection="1">
      <alignment vertical="center" shrinkToFit="1"/>
      <protection locked="0"/>
    </xf>
    <xf numFmtId="0" fontId="5" fillId="0" borderId="95" xfId="0" applyFont="1" applyFill="1" applyBorder="1" applyAlignment="1" applyProtection="1">
      <alignment vertical="center" shrinkToFit="1"/>
      <protection locked="0"/>
    </xf>
    <xf numFmtId="171" fontId="5" fillId="0" borderId="94" xfId="0" applyNumberFormat="1" applyFont="1" applyFill="1" applyBorder="1" applyAlignment="1" applyProtection="1">
      <alignment vertical="center" shrinkToFit="1"/>
      <protection locked="0"/>
    </xf>
    <xf numFmtId="171" fontId="5" fillId="0" borderId="95" xfId="0" applyNumberFormat="1" applyFont="1" applyFill="1" applyBorder="1" applyAlignment="1" applyProtection="1">
      <alignment vertical="center" shrinkToFit="1"/>
      <protection locked="0"/>
    </xf>
    <xf numFmtId="0" fontId="5" fillId="0" borderId="94" xfId="0" applyNumberFormat="1" applyFont="1" applyFill="1" applyBorder="1" applyAlignment="1" applyProtection="1">
      <alignment vertical="center" shrinkToFit="1"/>
      <protection locked="0"/>
    </xf>
    <xf numFmtId="0" fontId="5" fillId="0" borderId="95" xfId="0" applyNumberFormat="1" applyFont="1" applyFill="1" applyBorder="1" applyAlignment="1" applyProtection="1">
      <alignment vertical="center" shrinkToFit="1"/>
      <protection locked="0"/>
    </xf>
    <xf numFmtId="0" fontId="7" fillId="2" borderId="19" xfId="0" applyFont="1" applyFill="1" applyBorder="1" applyAlignment="1" applyProtection="1">
      <alignment vertical="center" wrapText="1"/>
      <protection/>
    </xf>
    <xf numFmtId="0" fontId="7" fillId="2" borderId="0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61"/>
  <sheetViews>
    <sheetView showGridLines="0" tabSelected="1" view="pageBreakPreview" zoomScaleSheetLayoutView="100" workbookViewId="0" topLeftCell="A1">
      <selection activeCell="D7" sqref="D7:I7"/>
    </sheetView>
  </sheetViews>
  <sheetFormatPr defaultColWidth="9.00390625" defaultRowHeight="15.75"/>
  <cols>
    <col min="1" max="1" width="9.375" style="34" customWidth="1"/>
    <col min="2" max="3" width="9.00390625" style="34" customWidth="1"/>
    <col min="4" max="5" width="10.375" style="34" customWidth="1"/>
    <col min="6" max="6" width="9.50390625" style="34" customWidth="1"/>
    <col min="7" max="7" width="11.625" style="34" customWidth="1"/>
    <col min="8" max="8" width="9.00390625" style="34" customWidth="1"/>
    <col min="9" max="9" width="8.75390625" style="34" customWidth="1"/>
    <col min="10" max="16384" width="9.00390625" style="34" customWidth="1"/>
  </cols>
  <sheetData>
    <row r="1" spans="1:9" ht="15.75" customHeight="1">
      <c r="A1" s="311" t="s">
        <v>0</v>
      </c>
      <c r="B1" s="312"/>
      <c r="C1" s="312"/>
      <c r="D1" s="312"/>
      <c r="E1" s="312"/>
      <c r="F1" s="312"/>
      <c r="G1" s="312"/>
      <c r="H1" s="312"/>
      <c r="I1" s="313"/>
    </row>
    <row r="2" spans="1:9" ht="15.75" customHeight="1">
      <c r="A2" s="314" t="s">
        <v>272</v>
      </c>
      <c r="B2" s="315"/>
      <c r="C2" s="315"/>
      <c r="D2" s="315"/>
      <c r="E2" s="315"/>
      <c r="F2" s="315"/>
      <c r="G2" s="315"/>
      <c r="H2" s="315"/>
      <c r="I2" s="316"/>
    </row>
    <row r="3" spans="1:9" ht="15.75" customHeight="1">
      <c r="A3" s="314"/>
      <c r="B3" s="315"/>
      <c r="C3" s="315"/>
      <c r="D3" s="315"/>
      <c r="E3" s="315"/>
      <c r="F3" s="315"/>
      <c r="G3" s="315"/>
      <c r="H3" s="315"/>
      <c r="I3" s="316"/>
    </row>
    <row r="4" spans="1:9" ht="15.75" customHeight="1">
      <c r="A4" s="314"/>
      <c r="B4" s="315"/>
      <c r="C4" s="315"/>
      <c r="D4" s="315"/>
      <c r="E4" s="315"/>
      <c r="F4" s="315"/>
      <c r="G4" s="315"/>
      <c r="H4" s="315"/>
      <c r="I4" s="316"/>
    </row>
    <row r="5" spans="1:9" ht="15.75" customHeight="1">
      <c r="A5" s="317" t="s">
        <v>271</v>
      </c>
      <c r="B5" s="318"/>
      <c r="C5" s="318"/>
      <c r="D5" s="318"/>
      <c r="E5" s="318"/>
      <c r="F5" s="318"/>
      <c r="G5" s="318"/>
      <c r="H5" s="318"/>
      <c r="I5" s="319"/>
    </row>
    <row r="6" spans="1:9" ht="15.75" customHeight="1">
      <c r="A6" s="67"/>
      <c r="B6" s="37"/>
      <c r="C6" s="37"/>
      <c r="D6" s="37"/>
      <c r="E6" s="37"/>
      <c r="F6" s="37"/>
      <c r="G6" s="37"/>
      <c r="H6" s="37"/>
      <c r="I6" s="64"/>
    </row>
    <row r="7" spans="1:9" ht="15.75" customHeight="1">
      <c r="A7" s="71" t="s">
        <v>1</v>
      </c>
      <c r="B7" s="37"/>
      <c r="C7" s="37"/>
      <c r="D7" s="320"/>
      <c r="E7" s="320"/>
      <c r="F7" s="320"/>
      <c r="G7" s="320"/>
      <c r="H7" s="320"/>
      <c r="I7" s="321"/>
    </row>
    <row r="8" spans="1:9" ht="15.75" customHeight="1">
      <c r="A8" s="67" t="s">
        <v>2</v>
      </c>
      <c r="B8" s="37"/>
      <c r="C8" s="37"/>
      <c r="D8" s="277"/>
      <c r="E8" s="277"/>
      <c r="F8" s="277"/>
      <c r="G8" s="37"/>
      <c r="H8" s="37"/>
      <c r="I8" s="64"/>
    </row>
    <row r="9" spans="1:9" ht="15.75" customHeight="1">
      <c r="A9" s="67" t="s">
        <v>3</v>
      </c>
      <c r="B9" s="307"/>
      <c r="C9" s="307"/>
      <c r="D9" s="37"/>
      <c r="E9" s="37"/>
      <c r="F9" s="37"/>
      <c r="G9" s="37"/>
      <c r="H9" s="37"/>
      <c r="I9" s="64"/>
    </row>
    <row r="10" spans="1:9" ht="15.75" customHeight="1">
      <c r="A10" s="67" t="s">
        <v>4</v>
      </c>
      <c r="B10" s="307"/>
      <c r="C10" s="307"/>
      <c r="D10" s="109"/>
      <c r="E10" s="110" t="s">
        <v>273</v>
      </c>
      <c r="F10" s="109" t="s">
        <v>274</v>
      </c>
      <c r="G10" s="308"/>
      <c r="H10" s="309"/>
      <c r="I10" s="64"/>
    </row>
    <row r="11" spans="1:9" ht="15.75" customHeight="1">
      <c r="A11" s="67"/>
      <c r="B11" s="37"/>
      <c r="C11" s="37"/>
      <c r="D11" s="111"/>
      <c r="E11" s="112"/>
      <c r="F11" s="112" t="s">
        <v>275</v>
      </c>
      <c r="G11" s="310"/>
      <c r="H11" s="309"/>
      <c r="I11" s="64"/>
    </row>
    <row r="12" spans="1:9" ht="15.75" customHeight="1">
      <c r="A12" s="71" t="s">
        <v>5</v>
      </c>
      <c r="B12" s="37"/>
      <c r="C12" s="37"/>
      <c r="D12" s="37"/>
      <c r="E12" s="37"/>
      <c r="F12" s="37"/>
      <c r="G12" s="37"/>
      <c r="H12" s="37"/>
      <c r="I12" s="64"/>
    </row>
    <row r="13" spans="1:9" ht="15.75" customHeight="1">
      <c r="A13" s="67" t="s">
        <v>6</v>
      </c>
      <c r="B13" s="37"/>
      <c r="C13" s="37"/>
      <c r="D13" s="277"/>
      <c r="E13" s="277"/>
      <c r="F13" s="277"/>
      <c r="G13" s="277"/>
      <c r="H13" s="277"/>
      <c r="I13" s="64"/>
    </row>
    <row r="14" spans="1:9" ht="15.75" customHeight="1">
      <c r="A14" s="67" t="s">
        <v>7</v>
      </c>
      <c r="B14" s="37"/>
      <c r="C14" s="277"/>
      <c r="D14" s="277"/>
      <c r="E14" s="277"/>
      <c r="F14" s="38" t="s">
        <v>8</v>
      </c>
      <c r="G14" s="1"/>
      <c r="H14" s="37"/>
      <c r="I14" s="64"/>
    </row>
    <row r="15" spans="1:9" ht="15.75" customHeight="1">
      <c r="A15" s="67" t="s">
        <v>9</v>
      </c>
      <c r="B15" s="37"/>
      <c r="C15" s="138"/>
      <c r="D15" s="138"/>
      <c r="E15" s="39"/>
      <c r="F15" s="37" t="s">
        <v>10</v>
      </c>
      <c r="G15" s="37" t="e">
        <f>VLOOKUP(C15,číselník,2)</f>
        <v>#N/A</v>
      </c>
      <c r="H15" s="37"/>
      <c r="I15" s="64"/>
    </row>
    <row r="16" spans="1:9" s="35" customFormat="1" ht="15.75" customHeight="1">
      <c r="A16" s="67" t="s">
        <v>11</v>
      </c>
      <c r="B16" s="37"/>
      <c r="C16" s="37" t="e">
        <f>VLOOKUP(C15,číselník,3)</f>
        <v>#N/A</v>
      </c>
      <c r="D16" s="37"/>
      <c r="E16" s="37"/>
      <c r="F16" s="37" t="s">
        <v>12</v>
      </c>
      <c r="G16" s="38" t="e">
        <f>VLOOKUP(C15,číselník,4)</f>
        <v>#N/A</v>
      </c>
      <c r="H16" s="37"/>
      <c r="I16" s="64"/>
    </row>
    <row r="17" spans="1:9" ht="15.75" customHeight="1">
      <c r="A17" s="78"/>
      <c r="B17" s="37"/>
      <c r="C17" s="37"/>
      <c r="D17" s="37"/>
      <c r="E17" s="37"/>
      <c r="F17" s="37"/>
      <c r="G17" s="37"/>
      <c r="H17" s="37"/>
      <c r="I17" s="64"/>
    </row>
    <row r="18" spans="1:9" ht="15.75" customHeight="1">
      <c r="A18" s="71" t="s">
        <v>13</v>
      </c>
      <c r="B18" s="37"/>
      <c r="C18" s="37"/>
      <c r="D18" s="37"/>
      <c r="E18" s="37"/>
      <c r="F18" s="37"/>
      <c r="G18" s="37"/>
      <c r="H18" s="37"/>
      <c r="I18" s="64"/>
    </row>
    <row r="19" spans="1:9" ht="15.75" customHeight="1">
      <c r="A19" s="67" t="s">
        <v>14</v>
      </c>
      <c r="B19" s="37"/>
      <c r="C19" s="138"/>
      <c r="D19" s="138"/>
      <c r="E19" s="277"/>
      <c r="F19" s="277"/>
      <c r="G19" s="277"/>
      <c r="H19" s="277"/>
      <c r="I19" s="64"/>
    </row>
    <row r="20" spans="1:9" ht="15.75" customHeight="1">
      <c r="A20" s="67" t="s">
        <v>15</v>
      </c>
      <c r="B20" s="37"/>
      <c r="C20" s="277"/>
      <c r="D20" s="277"/>
      <c r="E20" s="277"/>
      <c r="F20" s="38" t="s">
        <v>16</v>
      </c>
      <c r="G20" s="284"/>
      <c r="H20" s="284"/>
      <c r="I20" s="64"/>
    </row>
    <row r="21" spans="1:9" ht="15.75" customHeight="1">
      <c r="A21" s="67"/>
      <c r="B21" s="37"/>
      <c r="C21" s="37"/>
      <c r="D21" s="37"/>
      <c r="E21" s="37"/>
      <c r="F21" s="37"/>
      <c r="G21" s="37"/>
      <c r="H21" s="37"/>
      <c r="I21" s="64"/>
    </row>
    <row r="22" spans="1:9" ht="15.75" customHeight="1">
      <c r="A22" s="67" t="s">
        <v>17</v>
      </c>
      <c r="B22" s="40"/>
      <c r="C22" s="40"/>
      <c r="D22" s="40"/>
      <c r="E22" s="284"/>
      <c r="F22" s="284"/>
      <c r="G22" s="284"/>
      <c r="H22" s="37"/>
      <c r="I22" s="64"/>
    </row>
    <row r="23" spans="1:9" ht="15.75" customHeight="1">
      <c r="A23" s="67"/>
      <c r="B23" s="37"/>
      <c r="C23" s="37"/>
      <c r="D23" s="40"/>
      <c r="E23" s="40"/>
      <c r="F23" s="40"/>
      <c r="G23" s="40"/>
      <c r="H23" s="40"/>
      <c r="I23" s="66"/>
    </row>
    <row r="24" spans="1:9" ht="15.75" customHeight="1">
      <c r="A24" s="303" t="s">
        <v>18</v>
      </c>
      <c r="B24" s="304"/>
      <c r="C24" s="305"/>
      <c r="D24" s="305"/>
      <c r="E24" s="306" t="s">
        <v>19</v>
      </c>
      <c r="F24" s="306"/>
      <c r="G24" s="307"/>
      <c r="H24" s="307"/>
      <c r="I24" s="64"/>
    </row>
    <row r="25" spans="1:9" ht="15.75" customHeight="1">
      <c r="A25" s="67"/>
      <c r="B25" s="37"/>
      <c r="C25" s="37"/>
      <c r="D25" s="37"/>
      <c r="E25" s="306"/>
      <c r="F25" s="306"/>
      <c r="G25" s="41"/>
      <c r="H25" s="37"/>
      <c r="I25" s="64"/>
    </row>
    <row r="26" spans="1:9" ht="15.75" customHeight="1">
      <c r="A26" s="67"/>
      <c r="B26" s="37"/>
      <c r="C26" s="40"/>
      <c r="D26" s="40"/>
      <c r="E26" s="40"/>
      <c r="F26" s="40"/>
      <c r="G26" s="40"/>
      <c r="H26" s="40"/>
      <c r="I26" s="64"/>
    </row>
    <row r="27" spans="1:9" ht="15.75" customHeight="1">
      <c r="A27" s="67" t="s">
        <v>20</v>
      </c>
      <c r="B27" s="37"/>
      <c r="C27" s="40"/>
      <c r="D27" s="297"/>
      <c r="E27" s="297"/>
      <c r="F27" s="297"/>
      <c r="G27" s="297"/>
      <c r="H27" s="297"/>
      <c r="I27" s="64"/>
    </row>
    <row r="28" spans="1:9" ht="15.75" customHeight="1">
      <c r="A28" s="67"/>
      <c r="B28" s="40"/>
      <c r="C28" s="40"/>
      <c r="D28" s="297"/>
      <c r="E28" s="297"/>
      <c r="F28" s="297"/>
      <c r="G28" s="297"/>
      <c r="H28" s="297"/>
      <c r="I28" s="66"/>
    </row>
    <row r="29" spans="1:9" ht="15.75" customHeight="1">
      <c r="A29" s="79" t="s">
        <v>21</v>
      </c>
      <c r="B29" s="37"/>
      <c r="C29" s="37"/>
      <c r="D29" s="37"/>
      <c r="E29" s="37"/>
      <c r="F29" s="37"/>
      <c r="G29" s="37"/>
      <c r="H29" s="37"/>
      <c r="I29" s="64"/>
    </row>
    <row r="30" spans="1:9" ht="15.75" customHeight="1">
      <c r="A30" s="71" t="s">
        <v>22</v>
      </c>
      <c r="B30" s="37"/>
      <c r="C30" s="298"/>
      <c r="D30" s="298"/>
      <c r="E30" s="298"/>
      <c r="F30" s="298"/>
      <c r="G30" s="298"/>
      <c r="H30" s="298"/>
      <c r="I30" s="64"/>
    </row>
    <row r="31" spans="1:9" ht="15.75" customHeight="1">
      <c r="A31" s="67"/>
      <c r="B31" s="37"/>
      <c r="C31" s="298"/>
      <c r="D31" s="298"/>
      <c r="E31" s="298"/>
      <c r="F31" s="298"/>
      <c r="G31" s="298"/>
      <c r="H31" s="298"/>
      <c r="I31" s="64"/>
    </row>
    <row r="32" spans="1:9" ht="15.75" customHeight="1">
      <c r="A32" s="72" t="s">
        <v>23</v>
      </c>
      <c r="B32" s="37"/>
      <c r="C32" s="37"/>
      <c r="D32" s="37"/>
      <c r="E32" s="299"/>
      <c r="F32" s="299"/>
      <c r="G32" s="299"/>
      <c r="H32" s="299"/>
      <c r="I32" s="64"/>
    </row>
    <row r="33" spans="1:9" ht="15.75" customHeight="1">
      <c r="A33" s="67"/>
      <c r="B33" s="37"/>
      <c r="C33" s="37"/>
      <c r="D33" s="37"/>
      <c r="E33" s="37"/>
      <c r="F33" s="37"/>
      <c r="G33" s="37"/>
      <c r="H33" s="37"/>
      <c r="I33" s="64"/>
    </row>
    <row r="34" spans="1:9" ht="15.75" customHeight="1">
      <c r="A34" s="63" t="s">
        <v>24</v>
      </c>
      <c r="B34" s="40"/>
      <c r="C34" s="40"/>
      <c r="D34" s="40"/>
      <c r="E34" s="40"/>
      <c r="F34" s="40"/>
      <c r="G34" s="40"/>
      <c r="H34" s="40"/>
      <c r="I34" s="64"/>
    </row>
    <row r="35" spans="1:9" ht="15.75" customHeight="1">
      <c r="A35" s="300"/>
      <c r="B35" s="301"/>
      <c r="C35" s="301"/>
      <c r="D35" s="301"/>
      <c r="E35" s="301"/>
      <c r="F35" s="301"/>
      <c r="G35" s="301"/>
      <c r="H35" s="301"/>
      <c r="I35" s="302"/>
    </row>
    <row r="36" spans="1:9" ht="15.75" customHeight="1">
      <c r="A36" s="300"/>
      <c r="B36" s="301"/>
      <c r="C36" s="301"/>
      <c r="D36" s="301"/>
      <c r="E36" s="301"/>
      <c r="F36" s="301"/>
      <c r="G36" s="301"/>
      <c r="H36" s="301"/>
      <c r="I36" s="302"/>
    </row>
    <row r="37" spans="1:9" ht="15.75" customHeight="1">
      <c r="A37" s="300"/>
      <c r="B37" s="301"/>
      <c r="C37" s="301"/>
      <c r="D37" s="301"/>
      <c r="E37" s="301"/>
      <c r="F37" s="301"/>
      <c r="G37" s="301"/>
      <c r="H37" s="301"/>
      <c r="I37" s="302"/>
    </row>
    <row r="38" spans="1:9" ht="15.75" customHeight="1">
      <c r="A38" s="300"/>
      <c r="B38" s="301"/>
      <c r="C38" s="301"/>
      <c r="D38" s="301"/>
      <c r="E38" s="301"/>
      <c r="F38" s="301"/>
      <c r="G38" s="301"/>
      <c r="H38" s="301"/>
      <c r="I38" s="302"/>
    </row>
    <row r="39" spans="1:9" ht="15.75" customHeight="1">
      <c r="A39" s="300"/>
      <c r="B39" s="301"/>
      <c r="C39" s="301"/>
      <c r="D39" s="301"/>
      <c r="E39" s="301"/>
      <c r="F39" s="301"/>
      <c r="G39" s="301"/>
      <c r="H39" s="301"/>
      <c r="I39" s="302"/>
    </row>
    <row r="40" spans="1:9" ht="15.75" customHeight="1">
      <c r="A40" s="300"/>
      <c r="B40" s="301"/>
      <c r="C40" s="301"/>
      <c r="D40" s="301"/>
      <c r="E40" s="301"/>
      <c r="F40" s="301"/>
      <c r="G40" s="301"/>
      <c r="H40" s="301"/>
      <c r="I40" s="302"/>
    </row>
    <row r="41" spans="1:9" ht="15.75" customHeight="1">
      <c r="A41" s="67"/>
      <c r="B41" s="37"/>
      <c r="C41" s="37"/>
      <c r="D41" s="37"/>
      <c r="E41" s="37"/>
      <c r="F41" s="37"/>
      <c r="G41" s="37"/>
      <c r="H41" s="37"/>
      <c r="I41" s="64"/>
    </row>
    <row r="42" spans="1:9" ht="15.75" customHeight="1">
      <c r="A42" s="67" t="s">
        <v>25</v>
      </c>
      <c r="B42" s="40"/>
      <c r="C42" s="278"/>
      <c r="D42" s="278"/>
      <c r="E42" s="291" t="s">
        <v>26</v>
      </c>
      <c r="F42" s="291"/>
      <c r="G42" s="292"/>
      <c r="H42" s="292"/>
      <c r="I42" s="293"/>
    </row>
    <row r="43" spans="1:9" ht="15.75" customHeight="1">
      <c r="A43" s="67"/>
      <c r="B43" s="37"/>
      <c r="C43" s="37"/>
      <c r="D43" s="37"/>
      <c r="E43" s="37"/>
      <c r="F43" s="37"/>
      <c r="G43" s="37"/>
      <c r="H43" s="37"/>
      <c r="I43" s="64"/>
    </row>
    <row r="44" spans="1:9" ht="15.75" customHeight="1">
      <c r="A44" s="80" t="s">
        <v>27</v>
      </c>
      <c r="B44" s="37"/>
      <c r="C44" s="37"/>
      <c r="D44" s="37"/>
      <c r="E44" s="37"/>
      <c r="F44" s="294">
        <f>D164</f>
        <v>0</v>
      </c>
      <c r="G44" s="294"/>
      <c r="H44" s="295" t="s">
        <v>28</v>
      </c>
      <c r="I44" s="296"/>
    </row>
    <row r="45" spans="1:9" ht="18" customHeight="1">
      <c r="A45" s="80" t="s">
        <v>262</v>
      </c>
      <c r="B45" s="37"/>
      <c r="C45" s="40"/>
      <c r="D45" s="40"/>
      <c r="E45" s="40"/>
      <c r="F45" s="294">
        <f>D168</f>
        <v>0</v>
      </c>
      <c r="G45" s="294"/>
      <c r="H45" s="295"/>
      <c r="I45" s="296"/>
    </row>
    <row r="46" spans="1:9" ht="15.75" customHeight="1">
      <c r="A46" s="67"/>
      <c r="B46" s="37"/>
      <c r="C46" s="37"/>
      <c r="D46" s="40"/>
      <c r="E46" s="40"/>
      <c r="F46" s="40"/>
      <c r="G46" s="37"/>
      <c r="H46" s="37"/>
      <c r="I46" s="64"/>
    </row>
    <row r="47" spans="1:9" ht="15.75" customHeight="1">
      <c r="A47" s="71" t="s">
        <v>29</v>
      </c>
      <c r="B47" s="37"/>
      <c r="C47" s="37"/>
      <c r="D47" s="37"/>
      <c r="E47" s="283"/>
      <c r="F47" s="283"/>
      <c r="G47" s="283"/>
      <c r="H47" s="283"/>
      <c r="I47" s="64"/>
    </row>
    <row r="48" spans="1:9" ht="15.75" customHeight="1">
      <c r="A48" s="67" t="s">
        <v>30</v>
      </c>
      <c r="B48" s="277"/>
      <c r="C48" s="277"/>
      <c r="D48" s="277"/>
      <c r="E48" s="37" t="s">
        <v>31</v>
      </c>
      <c r="F48" s="284"/>
      <c r="G48" s="284"/>
      <c r="H48" s="37"/>
      <c r="I48" s="64"/>
    </row>
    <row r="49" spans="1:9" ht="15.75" customHeight="1" thickBot="1">
      <c r="A49" s="75"/>
      <c r="B49" s="76"/>
      <c r="C49" s="76"/>
      <c r="D49" s="76"/>
      <c r="E49" s="76"/>
      <c r="F49" s="76"/>
      <c r="G49" s="76"/>
      <c r="H49" s="76"/>
      <c r="I49" s="77"/>
    </row>
    <row r="50" spans="1:9" ht="15.75" customHeight="1" thickBot="1">
      <c r="A50" s="285" t="s">
        <v>32</v>
      </c>
      <c r="B50" s="286"/>
      <c r="C50" s="286"/>
      <c r="D50" s="286"/>
      <c r="E50" s="286"/>
      <c r="F50" s="286"/>
      <c r="G50" s="286"/>
      <c r="H50" s="286"/>
      <c r="I50" s="287"/>
    </row>
    <row r="51" spans="1:9" ht="15.75" customHeight="1">
      <c r="A51" s="288"/>
      <c r="B51" s="289"/>
      <c r="C51" s="289"/>
      <c r="D51" s="289"/>
      <c r="E51" s="289"/>
      <c r="F51" s="289"/>
      <c r="G51" s="289"/>
      <c r="H51" s="289"/>
      <c r="I51" s="290"/>
    </row>
    <row r="52" spans="1:9" ht="15.75" customHeight="1">
      <c r="A52" s="63"/>
      <c r="B52" s="37"/>
      <c r="C52" s="37"/>
      <c r="D52" s="37"/>
      <c r="E52" s="37"/>
      <c r="F52" s="37"/>
      <c r="G52" s="37"/>
      <c r="H52" s="37"/>
      <c r="I52" s="64"/>
    </row>
    <row r="53" spans="1:9" ht="15.75" customHeight="1">
      <c r="A53" s="65" t="s">
        <v>33</v>
      </c>
      <c r="B53" s="40"/>
      <c r="C53" s="278"/>
      <c r="D53" s="278"/>
      <c r="E53" s="40"/>
      <c r="F53" s="40" t="s">
        <v>34</v>
      </c>
      <c r="G53" s="40"/>
      <c r="H53" s="3"/>
      <c r="I53" s="66"/>
    </row>
    <row r="54" spans="1:9" ht="15.75" customHeight="1">
      <c r="A54" s="63"/>
      <c r="B54" s="40"/>
      <c r="C54" s="40"/>
      <c r="D54" s="40"/>
      <c r="E54" s="40"/>
      <c r="F54" s="40"/>
      <c r="G54" s="40"/>
      <c r="H54" s="40"/>
      <c r="I54" s="66"/>
    </row>
    <row r="55" spans="1:9" ht="15.75" customHeight="1">
      <c r="A55" s="63" t="s">
        <v>35</v>
      </c>
      <c r="B55" s="40"/>
      <c r="C55" s="40"/>
      <c r="D55" s="40"/>
      <c r="E55" s="40"/>
      <c r="F55" s="4"/>
      <c r="G55" s="40"/>
      <c r="H55" s="40"/>
      <c r="I55" s="66"/>
    </row>
    <row r="56" spans="1:9" ht="15.75" customHeight="1">
      <c r="A56" s="63" t="s">
        <v>36</v>
      </c>
      <c r="B56" s="40"/>
      <c r="C56" s="40"/>
      <c r="D56" s="40"/>
      <c r="E56" s="40"/>
      <c r="F56" s="4"/>
      <c r="G56" s="40"/>
      <c r="H56" s="40"/>
      <c r="I56" s="66"/>
    </row>
    <row r="57" spans="1:9" ht="15.75" customHeight="1">
      <c r="A57" s="67" t="s">
        <v>37</v>
      </c>
      <c r="B57" s="40"/>
      <c r="C57" s="40"/>
      <c r="D57" s="40"/>
      <c r="E57" s="40"/>
      <c r="F57" s="4"/>
      <c r="G57" s="40"/>
      <c r="H57" s="40"/>
      <c r="I57" s="66"/>
    </row>
    <row r="58" spans="1:9" ht="15.75" customHeight="1">
      <c r="A58" s="114" t="s">
        <v>276</v>
      </c>
      <c r="B58" s="37"/>
      <c r="C58" s="37"/>
      <c r="D58" s="37"/>
      <c r="E58" s="37"/>
      <c r="F58" s="2"/>
      <c r="G58" s="37"/>
      <c r="H58" s="37"/>
      <c r="I58" s="64"/>
    </row>
    <row r="59" spans="1:9" ht="15.75" customHeight="1">
      <c r="A59" s="114" t="s">
        <v>277</v>
      </c>
      <c r="B59" s="37"/>
      <c r="C59" s="37"/>
      <c r="D59" s="37"/>
      <c r="E59" s="37"/>
      <c r="F59" s="5"/>
      <c r="G59" s="37"/>
      <c r="H59" s="37"/>
      <c r="I59" s="64"/>
    </row>
    <row r="60" spans="1:9" ht="15.75" customHeight="1">
      <c r="A60" s="68"/>
      <c r="B60" s="37"/>
      <c r="C60" s="37"/>
      <c r="D60" s="37"/>
      <c r="E60" s="37"/>
      <c r="F60" s="46"/>
      <c r="G60" s="37"/>
      <c r="H60" s="37"/>
      <c r="I60" s="64"/>
    </row>
    <row r="61" spans="1:9" ht="15.75" customHeight="1">
      <c r="A61" s="63" t="s">
        <v>38</v>
      </c>
      <c r="B61" s="40"/>
      <c r="C61" s="40"/>
      <c r="D61" s="40"/>
      <c r="E61" s="40"/>
      <c r="F61" s="2"/>
      <c r="G61" s="44"/>
      <c r="H61" s="44"/>
      <c r="I61" s="64"/>
    </row>
    <row r="62" spans="1:9" ht="15.75" customHeight="1">
      <c r="A62" s="113" t="s">
        <v>278</v>
      </c>
      <c r="B62" s="40"/>
      <c r="C62" s="40"/>
      <c r="D62" s="40"/>
      <c r="E62" s="40"/>
      <c r="F62" s="2"/>
      <c r="G62" s="44"/>
      <c r="H62" s="44"/>
      <c r="I62" s="64"/>
    </row>
    <row r="63" spans="1:9" ht="15.75" customHeight="1">
      <c r="A63" s="133" t="s">
        <v>279</v>
      </c>
      <c r="B63" s="40"/>
      <c r="C63" s="40"/>
      <c r="D63" s="40"/>
      <c r="E63" s="40"/>
      <c r="F63" s="2"/>
      <c r="G63" s="44"/>
      <c r="H63" s="44"/>
      <c r="I63" s="64"/>
    </row>
    <row r="64" spans="1:9" ht="15.75" customHeight="1">
      <c r="A64" s="68" t="s">
        <v>280</v>
      </c>
      <c r="B64" s="37"/>
      <c r="C64" s="37"/>
      <c r="D64" s="37"/>
      <c r="E64" s="37"/>
      <c r="F64" s="2"/>
      <c r="G64" s="37"/>
      <c r="H64" s="37"/>
      <c r="I64" s="64"/>
    </row>
    <row r="65" spans="1:9" ht="15.75" customHeight="1">
      <c r="A65" s="67"/>
      <c r="B65" s="37"/>
      <c r="C65" s="37"/>
      <c r="D65" s="37"/>
      <c r="E65" s="37"/>
      <c r="F65" s="37"/>
      <c r="G65" s="37"/>
      <c r="H65" s="37"/>
      <c r="I65" s="64"/>
    </row>
    <row r="66" spans="1:9" ht="15.75" customHeight="1">
      <c r="A66" s="63" t="s">
        <v>39</v>
      </c>
      <c r="B66" s="37"/>
      <c r="C66" s="37"/>
      <c r="D66" s="43"/>
      <c r="E66" s="43"/>
      <c r="F66" s="33"/>
      <c r="G66" s="43"/>
      <c r="H66" s="43"/>
      <c r="I66" s="64"/>
    </row>
    <row r="67" spans="1:9" ht="15.75" customHeight="1">
      <c r="A67" s="69" t="s">
        <v>40</v>
      </c>
      <c r="B67" s="40"/>
      <c r="C67" s="40"/>
      <c r="D67" s="43"/>
      <c r="E67" s="43"/>
      <c r="F67" s="32"/>
      <c r="G67" s="43"/>
      <c r="H67" s="43"/>
      <c r="I67" s="64"/>
    </row>
    <row r="68" spans="1:9" ht="15.75" customHeight="1">
      <c r="A68" s="279" t="s">
        <v>41</v>
      </c>
      <c r="B68" s="280"/>
      <c r="C68" s="280"/>
      <c r="D68" s="280"/>
      <c r="E68" s="43"/>
      <c r="F68" s="43"/>
      <c r="G68" s="43"/>
      <c r="H68" s="43"/>
      <c r="I68" s="64"/>
    </row>
    <row r="69" spans="1:9" ht="15.75" customHeight="1">
      <c r="A69" s="279"/>
      <c r="B69" s="280"/>
      <c r="C69" s="280"/>
      <c r="D69" s="280"/>
      <c r="E69" s="43"/>
      <c r="F69" s="43"/>
      <c r="G69" s="43"/>
      <c r="H69" s="43"/>
      <c r="I69" s="64"/>
    </row>
    <row r="70" spans="1:9" ht="15.75" customHeight="1">
      <c r="A70" s="279"/>
      <c r="B70" s="280"/>
      <c r="C70" s="280"/>
      <c r="D70" s="280"/>
      <c r="E70" s="43"/>
      <c r="F70" s="43"/>
      <c r="G70" s="43"/>
      <c r="H70" s="43"/>
      <c r="I70" s="64"/>
    </row>
    <row r="71" spans="1:9" ht="22.5" customHeight="1">
      <c r="A71" s="279"/>
      <c r="B71" s="280"/>
      <c r="C71" s="280"/>
      <c r="D71" s="280"/>
      <c r="E71" s="37"/>
      <c r="F71" s="37"/>
      <c r="G71" s="37"/>
      <c r="H71" s="37"/>
      <c r="I71" s="64"/>
    </row>
    <row r="72" spans="1:9" ht="15.75" customHeight="1">
      <c r="A72" s="63"/>
      <c r="B72" s="37"/>
      <c r="C72" s="40"/>
      <c r="D72" s="40"/>
      <c r="E72" s="40"/>
      <c r="F72" s="37"/>
      <c r="G72" s="44"/>
      <c r="H72" s="44"/>
      <c r="I72" s="64"/>
    </row>
    <row r="73" spans="1:9" ht="15.75" customHeight="1">
      <c r="A73" s="67" t="s">
        <v>42</v>
      </c>
      <c r="B73" s="37"/>
      <c r="C73" s="37"/>
      <c r="D73" s="37"/>
      <c r="E73" s="37"/>
      <c r="F73" s="33"/>
      <c r="G73" s="43"/>
      <c r="H73" s="37"/>
      <c r="I73" s="64"/>
    </row>
    <row r="74" spans="1:9" ht="15.75" customHeight="1">
      <c r="A74" s="281" t="s">
        <v>43</v>
      </c>
      <c r="B74" s="282"/>
      <c r="C74" s="282"/>
      <c r="D74" s="282"/>
      <c r="E74" s="43"/>
      <c r="F74" s="37"/>
      <c r="G74" s="43"/>
      <c r="H74" s="43"/>
      <c r="I74" s="64"/>
    </row>
    <row r="75" spans="1:9" ht="15.75" customHeight="1">
      <c r="A75" s="281"/>
      <c r="B75" s="282"/>
      <c r="C75" s="282"/>
      <c r="D75" s="282"/>
      <c r="E75" s="37"/>
      <c r="F75" s="37"/>
      <c r="G75" s="43"/>
      <c r="H75" s="43"/>
      <c r="I75" s="64"/>
    </row>
    <row r="76" spans="1:9" ht="15.75" customHeight="1">
      <c r="A76" s="281"/>
      <c r="B76" s="282"/>
      <c r="C76" s="282"/>
      <c r="D76" s="282"/>
      <c r="E76" s="40"/>
      <c r="F76" s="37"/>
      <c r="G76" s="44"/>
      <c r="H76" s="44"/>
      <c r="I76" s="64"/>
    </row>
    <row r="77" spans="1:9" ht="24" customHeight="1">
      <c r="A77" s="281"/>
      <c r="B77" s="282"/>
      <c r="C77" s="282"/>
      <c r="D77" s="282"/>
      <c r="E77" s="43"/>
      <c r="F77" s="45"/>
      <c r="G77" s="45"/>
      <c r="H77" s="45"/>
      <c r="I77" s="70"/>
    </row>
    <row r="78" spans="1:9" ht="15.75" customHeight="1">
      <c r="A78" s="67"/>
      <c r="B78" s="37"/>
      <c r="C78" s="37"/>
      <c r="D78" s="37"/>
      <c r="E78" s="37"/>
      <c r="F78" s="37"/>
      <c r="G78" s="37"/>
      <c r="H78" s="37"/>
      <c r="I78" s="64"/>
    </row>
    <row r="79" spans="1:9" ht="15.75" customHeight="1">
      <c r="A79" s="71" t="s">
        <v>44</v>
      </c>
      <c r="B79" s="43"/>
      <c r="C79" s="43"/>
      <c r="D79" s="43"/>
      <c r="E79" s="43"/>
      <c r="F79" s="43"/>
      <c r="G79" s="43"/>
      <c r="H79" s="43"/>
      <c r="I79" s="70"/>
    </row>
    <row r="80" spans="1:9" ht="15.75" customHeight="1">
      <c r="A80" s="72" t="s">
        <v>281</v>
      </c>
      <c r="B80" s="43"/>
      <c r="C80" s="43"/>
      <c r="D80" s="43"/>
      <c r="E80" s="37"/>
      <c r="F80" s="37"/>
      <c r="G80" s="37"/>
      <c r="H80" s="37"/>
      <c r="I80" s="64"/>
    </row>
    <row r="81" spans="1:9" ht="15.75" customHeight="1">
      <c r="A81" s="67"/>
      <c r="B81" s="37"/>
      <c r="C81" s="37"/>
      <c r="D81" s="37"/>
      <c r="E81" s="37"/>
      <c r="F81" s="43"/>
      <c r="G81" s="43"/>
      <c r="H81" s="37"/>
      <c r="I81" s="64"/>
    </row>
    <row r="82" spans="1:9" ht="15.75" customHeight="1">
      <c r="A82" s="71" t="s">
        <v>47</v>
      </c>
      <c r="B82" s="37"/>
      <c r="C82" s="37"/>
      <c r="D82" s="37"/>
      <c r="E82" s="37"/>
      <c r="F82" s="37"/>
      <c r="G82" s="37"/>
      <c r="H82" s="37"/>
      <c r="I82" s="64"/>
    </row>
    <row r="83" spans="1:9" ht="15.75" customHeight="1">
      <c r="A83" s="67" t="s">
        <v>22</v>
      </c>
      <c r="B83" s="37"/>
      <c r="C83" s="277"/>
      <c r="D83" s="277"/>
      <c r="E83" s="277"/>
      <c r="F83" s="277"/>
      <c r="G83" s="277"/>
      <c r="H83" s="277"/>
      <c r="I83" s="64"/>
    </row>
    <row r="84" spans="1:9" ht="15.75" customHeight="1">
      <c r="A84" s="73" t="s">
        <v>45</v>
      </c>
      <c r="B84" s="266"/>
      <c r="C84" s="266"/>
      <c r="D84" s="37" t="s">
        <v>46</v>
      </c>
      <c r="E84" s="266"/>
      <c r="F84" s="266"/>
      <c r="G84" s="74"/>
      <c r="H84" s="74"/>
      <c r="I84" s="64"/>
    </row>
    <row r="85" spans="1:9" ht="15.75" customHeight="1">
      <c r="A85" s="67"/>
      <c r="B85" s="37"/>
      <c r="C85" s="37"/>
      <c r="D85" s="37"/>
      <c r="E85" s="37"/>
      <c r="F85" s="37"/>
      <c r="G85" s="74"/>
      <c r="H85" s="74"/>
      <c r="I85" s="64"/>
    </row>
    <row r="86" spans="1:9" ht="15.75" customHeight="1">
      <c r="A86" s="67" t="s">
        <v>22</v>
      </c>
      <c r="B86" s="37"/>
      <c r="C86" s="277"/>
      <c r="D86" s="277"/>
      <c r="E86" s="277"/>
      <c r="F86" s="277"/>
      <c r="G86" s="277"/>
      <c r="H86" s="277"/>
      <c r="I86" s="64"/>
    </row>
    <row r="87" spans="1:9" ht="15.75" customHeight="1">
      <c r="A87" s="73" t="s">
        <v>45</v>
      </c>
      <c r="B87" s="266"/>
      <c r="C87" s="266"/>
      <c r="D87" s="37" t="s">
        <v>46</v>
      </c>
      <c r="E87" s="267"/>
      <c r="F87" s="267"/>
      <c r="G87" s="74"/>
      <c r="H87" s="74"/>
      <c r="I87" s="64"/>
    </row>
    <row r="88" spans="1:9" ht="15.75" customHeight="1">
      <c r="A88" s="72"/>
      <c r="B88" s="37"/>
      <c r="C88" s="37"/>
      <c r="D88" s="37"/>
      <c r="E88" s="37"/>
      <c r="F88" s="37"/>
      <c r="G88" s="37"/>
      <c r="H88" s="37"/>
      <c r="I88" s="64"/>
    </row>
    <row r="89" spans="1:9" ht="15.75" customHeight="1">
      <c r="A89" s="71" t="s">
        <v>302</v>
      </c>
      <c r="B89" s="37"/>
      <c r="C89" s="37"/>
      <c r="D89" s="37"/>
      <c r="E89" s="37"/>
      <c r="F89" s="37"/>
      <c r="G89" s="37"/>
      <c r="H89" s="37"/>
      <c r="I89" s="64"/>
    </row>
    <row r="90" spans="1:9" ht="15.75" customHeight="1">
      <c r="A90" s="67" t="s">
        <v>22</v>
      </c>
      <c r="B90" s="37"/>
      <c r="C90" s="277"/>
      <c r="D90" s="277"/>
      <c r="E90" s="277"/>
      <c r="F90" s="277"/>
      <c r="G90" s="277"/>
      <c r="H90" s="277"/>
      <c r="I90" s="64"/>
    </row>
    <row r="91" spans="1:9" ht="15.75" customHeight="1">
      <c r="A91" s="73" t="s">
        <v>45</v>
      </c>
      <c r="B91" s="266"/>
      <c r="C91" s="266"/>
      <c r="D91" s="37" t="s">
        <v>46</v>
      </c>
      <c r="E91" s="266"/>
      <c r="F91" s="266"/>
      <c r="G91" s="37"/>
      <c r="H91" s="37"/>
      <c r="I91" s="64"/>
    </row>
    <row r="92" spans="1:9" ht="15.75" customHeight="1">
      <c r="A92" s="67"/>
      <c r="B92" s="37"/>
      <c r="C92" s="37"/>
      <c r="D92" s="37"/>
      <c r="E92" s="37"/>
      <c r="F92" s="37"/>
      <c r="G92" s="37"/>
      <c r="H92" s="37"/>
      <c r="I92" s="64"/>
    </row>
    <row r="93" spans="1:9" ht="15.75" customHeight="1">
      <c r="A93" s="67" t="s">
        <v>22</v>
      </c>
      <c r="B93" s="37"/>
      <c r="C93" s="277"/>
      <c r="D93" s="277"/>
      <c r="E93" s="277"/>
      <c r="F93" s="277"/>
      <c r="G93" s="277"/>
      <c r="H93" s="277"/>
      <c r="I93" s="64"/>
    </row>
    <row r="94" spans="1:9" ht="15.75" customHeight="1">
      <c r="A94" s="73" t="s">
        <v>45</v>
      </c>
      <c r="B94" s="266"/>
      <c r="C94" s="266"/>
      <c r="D94" s="37" t="s">
        <v>46</v>
      </c>
      <c r="E94" s="267"/>
      <c r="F94" s="267"/>
      <c r="G94" s="37"/>
      <c r="H94" s="37"/>
      <c r="I94" s="64"/>
    </row>
    <row r="95" spans="1:9" ht="15.75" customHeight="1">
      <c r="A95" s="67"/>
      <c r="B95" s="37"/>
      <c r="C95" s="37"/>
      <c r="D95" s="37"/>
      <c r="E95" s="44"/>
      <c r="F95" s="44"/>
      <c r="G95" s="37"/>
      <c r="H95" s="37"/>
      <c r="I95" s="64"/>
    </row>
    <row r="96" spans="1:9" ht="15.75" customHeight="1" thickBot="1">
      <c r="A96" s="75"/>
      <c r="B96" s="76"/>
      <c r="C96" s="76"/>
      <c r="D96" s="76"/>
      <c r="E96" s="76"/>
      <c r="F96" s="76"/>
      <c r="G96" s="76"/>
      <c r="H96" s="76"/>
      <c r="I96" s="77"/>
    </row>
    <row r="97" spans="1:9" ht="15.75" customHeight="1" thickBot="1">
      <c r="A97" s="268" t="s">
        <v>48</v>
      </c>
      <c r="B97" s="269"/>
      <c r="C97" s="269"/>
      <c r="D97" s="269"/>
      <c r="E97" s="269"/>
      <c r="F97" s="269"/>
      <c r="G97" s="269"/>
      <c r="H97" s="269"/>
      <c r="I97" s="270"/>
    </row>
    <row r="98" spans="1:9" ht="15.75" customHeight="1">
      <c r="A98" s="271"/>
      <c r="B98" s="272"/>
      <c r="C98" s="272"/>
      <c r="D98" s="272"/>
      <c r="E98" s="272"/>
      <c r="F98" s="272"/>
      <c r="G98" s="272"/>
      <c r="H98" s="272"/>
      <c r="I98" s="273"/>
    </row>
    <row r="99" spans="1:9" ht="15.75" customHeight="1">
      <c r="A99" s="71" t="s">
        <v>49</v>
      </c>
      <c r="B99" s="39"/>
      <c r="C99" s="39"/>
      <c r="D99" s="39"/>
      <c r="E99" s="39"/>
      <c r="F99" s="39"/>
      <c r="G99" s="39"/>
      <c r="H99" s="39"/>
      <c r="I99" s="81"/>
    </row>
    <row r="100" spans="1:9" ht="28.5" customHeight="1">
      <c r="A100" s="274" t="s">
        <v>50</v>
      </c>
      <c r="B100" s="275"/>
      <c r="C100" s="275"/>
      <c r="D100" s="275"/>
      <c r="E100" s="275"/>
      <c r="F100" s="275"/>
      <c r="G100" s="275"/>
      <c r="H100" s="275"/>
      <c r="I100" s="276"/>
    </row>
    <row r="101" spans="1:9" ht="15.75" customHeight="1">
      <c r="A101" s="251" t="s">
        <v>251</v>
      </c>
      <c r="B101" s="252"/>
      <c r="C101" s="252"/>
      <c r="D101" s="252"/>
      <c r="E101" s="252"/>
      <c r="F101" s="252"/>
      <c r="G101" s="252"/>
      <c r="H101" s="252"/>
      <c r="I101" s="253"/>
    </row>
    <row r="102" spans="1:9" ht="15.75" customHeight="1">
      <c r="A102" s="251"/>
      <c r="B102" s="252"/>
      <c r="C102" s="252"/>
      <c r="D102" s="252"/>
      <c r="E102" s="252"/>
      <c r="F102" s="252"/>
      <c r="G102" s="252"/>
      <c r="H102" s="252"/>
      <c r="I102" s="253"/>
    </row>
    <row r="103" spans="1:9" ht="15.75" customHeight="1">
      <c r="A103" s="251"/>
      <c r="B103" s="252"/>
      <c r="C103" s="252"/>
      <c r="D103" s="252"/>
      <c r="E103" s="252"/>
      <c r="F103" s="252"/>
      <c r="G103" s="252"/>
      <c r="H103" s="252"/>
      <c r="I103" s="253"/>
    </row>
    <row r="104" spans="1:9" ht="11.25" customHeight="1">
      <c r="A104" s="251"/>
      <c r="B104" s="252"/>
      <c r="C104" s="252"/>
      <c r="D104" s="252"/>
      <c r="E104" s="252"/>
      <c r="F104" s="252"/>
      <c r="G104" s="252"/>
      <c r="H104" s="252"/>
      <c r="I104" s="253"/>
    </row>
    <row r="105" spans="1:9" ht="15.75" customHeight="1" thickBot="1">
      <c r="A105" s="67"/>
      <c r="B105" s="46"/>
      <c r="C105" s="46"/>
      <c r="D105" s="46"/>
      <c r="E105" s="46"/>
      <c r="F105" s="46"/>
      <c r="G105" s="46"/>
      <c r="H105" s="46"/>
      <c r="I105" s="82"/>
    </row>
    <row r="106" spans="1:9" ht="15.75" customHeight="1">
      <c r="A106" s="254" t="s">
        <v>51</v>
      </c>
      <c r="B106" s="255"/>
      <c r="C106" s="255"/>
      <c r="D106" s="255"/>
      <c r="E106" s="255"/>
      <c r="F106" s="255"/>
      <c r="G106" s="256" t="s">
        <v>52</v>
      </c>
      <c r="H106" s="256"/>
      <c r="I106" s="257"/>
    </row>
    <row r="107" spans="1:9" ht="40.5" customHeight="1" thickBot="1">
      <c r="A107" s="103" t="s">
        <v>53</v>
      </c>
      <c r="B107" s="261" t="s">
        <v>54</v>
      </c>
      <c r="C107" s="261"/>
      <c r="D107" s="261"/>
      <c r="E107" s="261"/>
      <c r="F107" s="261"/>
      <c r="G107" s="47" t="s">
        <v>55</v>
      </c>
      <c r="H107" s="262" t="s">
        <v>56</v>
      </c>
      <c r="I107" s="263"/>
    </row>
    <row r="108" spans="1:9" ht="15.75" customHeight="1">
      <c r="A108" s="246"/>
      <c r="B108" s="264"/>
      <c r="C108" s="264"/>
      <c r="D108" s="264"/>
      <c r="E108" s="264"/>
      <c r="F108" s="264"/>
      <c r="G108" s="265"/>
      <c r="H108" s="249"/>
      <c r="I108" s="250"/>
    </row>
    <row r="109" spans="1:9" ht="15.75" customHeight="1">
      <c r="A109" s="246"/>
      <c r="B109" s="264"/>
      <c r="C109" s="264"/>
      <c r="D109" s="264"/>
      <c r="E109" s="264"/>
      <c r="F109" s="264"/>
      <c r="G109" s="265"/>
      <c r="H109" s="249"/>
      <c r="I109" s="250"/>
    </row>
    <row r="110" spans="1:9" ht="15.75" customHeight="1">
      <c r="A110" s="246"/>
      <c r="B110" s="247"/>
      <c r="C110" s="247"/>
      <c r="D110" s="247"/>
      <c r="E110" s="247"/>
      <c r="F110" s="247"/>
      <c r="G110" s="248"/>
      <c r="H110" s="234"/>
      <c r="I110" s="235"/>
    </row>
    <row r="111" spans="1:9" ht="15.75" customHeight="1">
      <c r="A111" s="246"/>
      <c r="B111" s="247"/>
      <c r="C111" s="247"/>
      <c r="D111" s="247"/>
      <c r="E111" s="247"/>
      <c r="F111" s="247"/>
      <c r="G111" s="248"/>
      <c r="H111" s="234"/>
      <c r="I111" s="235"/>
    </row>
    <row r="112" spans="1:9" ht="15.75" customHeight="1">
      <c r="A112" s="246"/>
      <c r="B112" s="247"/>
      <c r="C112" s="247"/>
      <c r="D112" s="247"/>
      <c r="E112" s="247"/>
      <c r="F112" s="247"/>
      <c r="G112" s="248"/>
      <c r="H112" s="234"/>
      <c r="I112" s="235"/>
    </row>
    <row r="113" spans="1:9" ht="15.75" customHeight="1">
      <c r="A113" s="246"/>
      <c r="B113" s="247"/>
      <c r="C113" s="247"/>
      <c r="D113" s="247"/>
      <c r="E113" s="247"/>
      <c r="F113" s="247"/>
      <c r="G113" s="248"/>
      <c r="H113" s="234"/>
      <c r="I113" s="235"/>
    </row>
    <row r="114" spans="1:9" ht="15.75" customHeight="1">
      <c r="A114" s="246"/>
      <c r="B114" s="247"/>
      <c r="C114" s="247"/>
      <c r="D114" s="247"/>
      <c r="E114" s="247"/>
      <c r="F114" s="247"/>
      <c r="G114" s="248"/>
      <c r="H114" s="234"/>
      <c r="I114" s="235"/>
    </row>
    <row r="115" spans="1:9" ht="15.75" customHeight="1">
      <c r="A115" s="246"/>
      <c r="B115" s="247"/>
      <c r="C115" s="247"/>
      <c r="D115" s="247"/>
      <c r="E115" s="247"/>
      <c r="F115" s="247"/>
      <c r="G115" s="248"/>
      <c r="H115" s="234"/>
      <c r="I115" s="235"/>
    </row>
    <row r="116" spans="1:9" ht="15.75" customHeight="1">
      <c r="A116" s="246"/>
      <c r="B116" s="247"/>
      <c r="C116" s="247"/>
      <c r="D116" s="247"/>
      <c r="E116" s="247"/>
      <c r="F116" s="247"/>
      <c r="G116" s="248"/>
      <c r="H116" s="234"/>
      <c r="I116" s="235"/>
    </row>
    <row r="117" spans="1:9" ht="15.75" customHeight="1">
      <c r="A117" s="246"/>
      <c r="B117" s="247"/>
      <c r="C117" s="247"/>
      <c r="D117" s="247"/>
      <c r="E117" s="247"/>
      <c r="F117" s="247"/>
      <c r="G117" s="248"/>
      <c r="H117" s="234"/>
      <c r="I117" s="235"/>
    </row>
    <row r="118" spans="1:9" ht="15.75" customHeight="1">
      <c r="A118" s="246"/>
      <c r="B118" s="247"/>
      <c r="C118" s="247"/>
      <c r="D118" s="247"/>
      <c r="E118" s="247"/>
      <c r="F118" s="247"/>
      <c r="G118" s="248"/>
      <c r="H118" s="234"/>
      <c r="I118" s="235"/>
    </row>
    <row r="119" spans="1:9" ht="15.75" customHeight="1">
      <c r="A119" s="246"/>
      <c r="B119" s="247"/>
      <c r="C119" s="247"/>
      <c r="D119" s="247"/>
      <c r="E119" s="247"/>
      <c r="F119" s="247"/>
      <c r="G119" s="248"/>
      <c r="H119" s="234"/>
      <c r="I119" s="235"/>
    </row>
    <row r="120" spans="1:9" ht="15.75" customHeight="1">
      <c r="A120" s="83"/>
      <c r="B120" s="233"/>
      <c r="C120" s="233"/>
      <c r="D120" s="233"/>
      <c r="E120" s="233"/>
      <c r="F120" s="233"/>
      <c r="G120" s="6"/>
      <c r="H120" s="234"/>
      <c r="I120" s="235"/>
    </row>
    <row r="121" spans="1:9" ht="15.75" customHeight="1">
      <c r="A121" s="83"/>
      <c r="B121" s="233"/>
      <c r="C121" s="233"/>
      <c r="D121" s="233"/>
      <c r="E121" s="233"/>
      <c r="F121" s="233"/>
      <c r="G121" s="6"/>
      <c r="H121" s="234"/>
      <c r="I121" s="235"/>
    </row>
    <row r="122" spans="1:9" ht="15.75" customHeight="1">
      <c r="A122" s="83"/>
      <c r="B122" s="233"/>
      <c r="C122" s="233"/>
      <c r="D122" s="233"/>
      <c r="E122" s="233"/>
      <c r="F122" s="233"/>
      <c r="G122" s="6"/>
      <c r="H122" s="234"/>
      <c r="I122" s="235"/>
    </row>
    <row r="123" spans="1:9" ht="15.75" customHeight="1">
      <c r="A123" s="83"/>
      <c r="B123" s="245"/>
      <c r="C123" s="245"/>
      <c r="D123" s="245"/>
      <c r="E123" s="245"/>
      <c r="F123" s="245"/>
      <c r="G123" s="6"/>
      <c r="H123" s="234"/>
      <c r="I123" s="235"/>
    </row>
    <row r="124" spans="1:9" ht="15.75" customHeight="1">
      <c r="A124" s="83"/>
      <c r="B124" s="233"/>
      <c r="C124" s="233"/>
      <c r="D124" s="233"/>
      <c r="E124" s="233"/>
      <c r="F124" s="233"/>
      <c r="G124" s="6"/>
      <c r="H124" s="234"/>
      <c r="I124" s="235"/>
    </row>
    <row r="125" spans="1:9" ht="15.75" customHeight="1">
      <c r="A125" s="83"/>
      <c r="B125" s="233"/>
      <c r="C125" s="233"/>
      <c r="D125" s="233"/>
      <c r="E125" s="233"/>
      <c r="F125" s="233"/>
      <c r="G125" s="6"/>
      <c r="H125" s="234"/>
      <c r="I125" s="235"/>
    </row>
    <row r="126" spans="1:9" ht="15.75" customHeight="1">
      <c r="A126" s="83"/>
      <c r="B126" s="233"/>
      <c r="C126" s="233"/>
      <c r="D126" s="233"/>
      <c r="E126" s="233"/>
      <c r="F126" s="233"/>
      <c r="G126" s="6"/>
      <c r="H126" s="234"/>
      <c r="I126" s="235"/>
    </row>
    <row r="127" spans="1:9" ht="15.75" customHeight="1">
      <c r="A127" s="83"/>
      <c r="B127" s="233"/>
      <c r="C127" s="233"/>
      <c r="D127" s="233"/>
      <c r="E127" s="233"/>
      <c r="F127" s="233"/>
      <c r="G127" s="6"/>
      <c r="H127" s="234"/>
      <c r="I127" s="235"/>
    </row>
    <row r="128" spans="1:9" ht="15.75" customHeight="1">
      <c r="A128" s="83"/>
      <c r="B128" s="233"/>
      <c r="C128" s="233"/>
      <c r="D128" s="233"/>
      <c r="E128" s="233"/>
      <c r="F128" s="233"/>
      <c r="G128" s="6"/>
      <c r="H128" s="234"/>
      <c r="I128" s="235"/>
    </row>
    <row r="129" spans="1:9" ht="15.75" customHeight="1">
      <c r="A129" s="83"/>
      <c r="B129" s="233"/>
      <c r="C129" s="233"/>
      <c r="D129" s="233"/>
      <c r="E129" s="233"/>
      <c r="F129" s="233"/>
      <c r="G129" s="6"/>
      <c r="H129" s="234"/>
      <c r="I129" s="235"/>
    </row>
    <row r="130" spans="1:9" ht="15.75" customHeight="1">
      <c r="A130" s="83"/>
      <c r="B130" s="233"/>
      <c r="C130" s="233"/>
      <c r="D130" s="233"/>
      <c r="E130" s="233"/>
      <c r="F130" s="233"/>
      <c r="G130" s="6"/>
      <c r="H130" s="234"/>
      <c r="I130" s="235"/>
    </row>
    <row r="131" spans="1:9" ht="15.75" customHeight="1">
      <c r="A131" s="83"/>
      <c r="B131" s="233"/>
      <c r="C131" s="233"/>
      <c r="D131" s="233"/>
      <c r="E131" s="233"/>
      <c r="F131" s="233"/>
      <c r="G131" s="6"/>
      <c r="H131" s="234"/>
      <c r="I131" s="235"/>
    </row>
    <row r="132" spans="1:9" ht="15.75" customHeight="1">
      <c r="A132" s="83"/>
      <c r="B132" s="233"/>
      <c r="C132" s="233"/>
      <c r="D132" s="233"/>
      <c r="E132" s="233"/>
      <c r="F132" s="233"/>
      <c r="G132" s="6"/>
      <c r="H132" s="234"/>
      <c r="I132" s="235"/>
    </row>
    <row r="133" spans="1:9" ht="15.75" customHeight="1">
      <c r="A133" s="83"/>
      <c r="B133" s="233"/>
      <c r="C133" s="233"/>
      <c r="D133" s="233"/>
      <c r="E133" s="233"/>
      <c r="F133" s="233"/>
      <c r="G133" s="6"/>
      <c r="H133" s="234"/>
      <c r="I133" s="235"/>
    </row>
    <row r="134" spans="1:9" ht="15.75" customHeight="1">
      <c r="A134" s="83"/>
      <c r="B134" s="233"/>
      <c r="C134" s="233"/>
      <c r="D134" s="233"/>
      <c r="E134" s="233"/>
      <c r="F134" s="233"/>
      <c r="G134" s="6"/>
      <c r="H134" s="234"/>
      <c r="I134" s="235"/>
    </row>
    <row r="135" spans="1:9" ht="15.75" customHeight="1">
      <c r="A135" s="83"/>
      <c r="B135" s="233"/>
      <c r="C135" s="233"/>
      <c r="D135" s="233"/>
      <c r="E135" s="233"/>
      <c r="F135" s="233"/>
      <c r="G135" s="6"/>
      <c r="H135" s="234"/>
      <c r="I135" s="235"/>
    </row>
    <row r="136" spans="1:9" ht="15.75" customHeight="1">
      <c r="A136" s="83"/>
      <c r="B136" s="233"/>
      <c r="C136" s="233"/>
      <c r="D136" s="233"/>
      <c r="E136" s="233"/>
      <c r="F136" s="233"/>
      <c r="G136" s="6"/>
      <c r="H136" s="234"/>
      <c r="I136" s="235"/>
    </row>
    <row r="137" spans="1:9" ht="15.75" customHeight="1">
      <c r="A137" s="83"/>
      <c r="B137" s="233"/>
      <c r="C137" s="233"/>
      <c r="D137" s="233"/>
      <c r="E137" s="233"/>
      <c r="F137" s="233"/>
      <c r="G137" s="6"/>
      <c r="H137" s="234"/>
      <c r="I137" s="235"/>
    </row>
    <row r="138" spans="1:9" ht="15.75" customHeight="1">
      <c r="A138" s="83"/>
      <c r="B138" s="233"/>
      <c r="C138" s="233"/>
      <c r="D138" s="233"/>
      <c r="E138" s="233"/>
      <c r="F138" s="233"/>
      <c r="G138" s="6"/>
      <c r="H138" s="234"/>
      <c r="I138" s="235"/>
    </row>
    <row r="139" spans="1:9" ht="15.75" customHeight="1">
      <c r="A139" s="83"/>
      <c r="B139" s="240"/>
      <c r="C139" s="258"/>
      <c r="D139" s="258"/>
      <c r="E139" s="258"/>
      <c r="F139" s="259"/>
      <c r="G139" s="6"/>
      <c r="H139" s="243"/>
      <c r="I139" s="260"/>
    </row>
    <row r="140" spans="1:9" ht="15.75" customHeight="1">
      <c r="A140" s="83"/>
      <c r="B140" s="240"/>
      <c r="C140" s="241"/>
      <c r="D140" s="241"/>
      <c r="E140" s="241"/>
      <c r="F140" s="242"/>
      <c r="G140" s="6"/>
      <c r="H140" s="243"/>
      <c r="I140" s="244"/>
    </row>
    <row r="141" spans="1:9" ht="15.75" customHeight="1">
      <c r="A141" s="83"/>
      <c r="B141" s="233"/>
      <c r="C141" s="233"/>
      <c r="D141" s="233"/>
      <c r="E141" s="233"/>
      <c r="F141" s="233"/>
      <c r="G141" s="6"/>
      <c r="H141" s="234"/>
      <c r="I141" s="235"/>
    </row>
    <row r="142" spans="1:9" ht="15.75" customHeight="1" thickBot="1">
      <c r="A142" s="83"/>
      <c r="B142" s="233"/>
      <c r="C142" s="233"/>
      <c r="D142" s="233"/>
      <c r="E142" s="233"/>
      <c r="F142" s="233"/>
      <c r="G142" s="6"/>
      <c r="H142" s="234"/>
      <c r="I142" s="235"/>
    </row>
    <row r="143" spans="1:9" ht="15.75" customHeight="1">
      <c r="A143" s="84" t="s">
        <v>267</v>
      </c>
      <c r="B143" s="48"/>
      <c r="C143" s="48"/>
      <c r="D143" s="48"/>
      <c r="E143" s="48"/>
      <c r="F143" s="48"/>
      <c r="G143" s="49">
        <f>SUM(List3!A32,List3!C32,List3!E32,List3!G32,List3!I32)</f>
        <v>0</v>
      </c>
      <c r="H143" s="236">
        <f>SUM(List3!B32,List3!D32,List3!F32,List3!H32,List3!J32)</f>
        <v>0</v>
      </c>
      <c r="I143" s="237"/>
    </row>
    <row r="144" spans="1:9" ht="15.75" customHeight="1" thickBot="1">
      <c r="A144" s="85" t="s">
        <v>250</v>
      </c>
      <c r="B144" s="86"/>
      <c r="C144" s="86"/>
      <c r="D144" s="86"/>
      <c r="E144" s="86"/>
      <c r="F144" s="86"/>
      <c r="G144" s="238">
        <f>SUM(G143:I143)</f>
        <v>0</v>
      </c>
      <c r="H144" s="238"/>
      <c r="I144" s="239"/>
    </row>
    <row r="145" spans="1:9" ht="15.75" customHeight="1" thickBot="1">
      <c r="A145" s="87"/>
      <c r="B145" s="88"/>
      <c r="C145" s="88"/>
      <c r="D145" s="88"/>
      <c r="E145" s="88"/>
      <c r="F145" s="89"/>
      <c r="G145" s="89"/>
      <c r="H145" s="89"/>
      <c r="I145" s="90"/>
    </row>
    <row r="146" spans="1:9" ht="15.75" customHeight="1" thickBot="1">
      <c r="A146" s="225" t="s">
        <v>57</v>
      </c>
      <c r="B146" s="226"/>
      <c r="C146" s="226"/>
      <c r="D146" s="226"/>
      <c r="E146" s="226"/>
      <c r="F146" s="226"/>
      <c r="G146" s="226"/>
      <c r="H146" s="227" t="s">
        <v>58</v>
      </c>
      <c r="I146" s="228"/>
    </row>
    <row r="147" spans="1:9" ht="15.75" customHeight="1">
      <c r="A147" s="91" t="s">
        <v>249</v>
      </c>
      <c r="B147" s="50"/>
      <c r="C147" s="50"/>
      <c r="D147" s="50"/>
      <c r="E147" s="51"/>
      <c r="F147" s="52"/>
      <c r="G147" s="53"/>
      <c r="H147" s="227"/>
      <c r="I147" s="228"/>
    </row>
    <row r="148" spans="1:9" ht="15.75" customHeight="1">
      <c r="A148" s="229"/>
      <c r="B148" s="230"/>
      <c r="C148" s="230"/>
      <c r="D148" s="230"/>
      <c r="E148" s="230"/>
      <c r="F148" s="230"/>
      <c r="G148" s="230"/>
      <c r="H148" s="231"/>
      <c r="I148" s="232"/>
    </row>
    <row r="149" spans="1:9" ht="15.75" customHeight="1" thickBot="1">
      <c r="A149" s="217"/>
      <c r="B149" s="218"/>
      <c r="C149" s="218"/>
      <c r="D149" s="218"/>
      <c r="E149" s="218"/>
      <c r="F149" s="218"/>
      <c r="G149" s="218"/>
      <c r="H149" s="219"/>
      <c r="I149" s="220"/>
    </row>
    <row r="150" spans="1:9" ht="15.75" customHeight="1" thickBot="1">
      <c r="A150" s="221" t="s">
        <v>59</v>
      </c>
      <c r="B150" s="222"/>
      <c r="C150" s="222"/>
      <c r="D150" s="222"/>
      <c r="E150" s="222"/>
      <c r="F150" s="222"/>
      <c r="G150" s="222"/>
      <c r="H150" s="223">
        <f>SUM(H148:I149)</f>
        <v>0</v>
      </c>
      <c r="I150" s="224"/>
    </row>
    <row r="151" spans="1:9" ht="15.75" customHeight="1">
      <c r="A151" s="92"/>
      <c r="B151" s="39"/>
      <c r="C151" s="39"/>
      <c r="D151" s="39"/>
      <c r="E151" s="39"/>
      <c r="F151" s="39"/>
      <c r="G151" s="39"/>
      <c r="H151" s="209"/>
      <c r="I151" s="210"/>
    </row>
    <row r="152" spans="1:9" ht="15.75" customHeight="1">
      <c r="A152" s="171" t="s">
        <v>60</v>
      </c>
      <c r="B152" s="172"/>
      <c r="C152" s="172"/>
      <c r="D152" s="172"/>
      <c r="E152" s="172"/>
      <c r="F152" s="172"/>
      <c r="G152" s="172"/>
      <c r="H152" s="172"/>
      <c r="I152" s="173"/>
    </row>
    <row r="153" spans="1:9" ht="15.75" customHeight="1">
      <c r="A153" s="171" t="s">
        <v>61</v>
      </c>
      <c r="B153" s="172"/>
      <c r="C153" s="172"/>
      <c r="D153" s="172"/>
      <c r="E153" s="172"/>
      <c r="F153" s="172"/>
      <c r="G153" s="172"/>
      <c r="H153" s="172"/>
      <c r="I153" s="173"/>
    </row>
    <row r="154" spans="1:9" ht="8.25" customHeight="1" thickBot="1">
      <c r="A154" s="93"/>
      <c r="B154" s="54"/>
      <c r="C154" s="54"/>
      <c r="D154" s="54"/>
      <c r="E154" s="54"/>
      <c r="F154" s="54"/>
      <c r="G154" s="54"/>
      <c r="H154" s="54"/>
      <c r="I154" s="94"/>
    </row>
    <row r="155" spans="1:9" ht="45.75" customHeight="1">
      <c r="A155" s="211"/>
      <c r="B155" s="212"/>
      <c r="C155" s="212"/>
      <c r="D155" s="213" t="s">
        <v>62</v>
      </c>
      <c r="E155" s="213"/>
      <c r="F155" s="214" t="s">
        <v>63</v>
      </c>
      <c r="G155" s="214"/>
      <c r="H155" s="215" t="s">
        <v>64</v>
      </c>
      <c r="I155" s="216"/>
    </row>
    <row r="156" spans="1:9" ht="15.75" customHeight="1">
      <c r="A156" s="204" t="s">
        <v>65</v>
      </c>
      <c r="B156" s="205"/>
      <c r="C156" s="205"/>
      <c r="D156" s="206">
        <f>ROUNDDOWN(G143,-3)</f>
        <v>0</v>
      </c>
      <c r="E156" s="206"/>
      <c r="F156" s="206">
        <f>SUM(F157:F161)</f>
        <v>0</v>
      </c>
      <c r="G156" s="206"/>
      <c r="H156" s="207">
        <f aca="true" t="shared" si="0" ref="H156:H161">SUM(D156:G156)</f>
        <v>0</v>
      </c>
      <c r="I156" s="208"/>
    </row>
    <row r="157" spans="1:9" ht="15.75" customHeight="1">
      <c r="A157" s="95" t="s">
        <v>259</v>
      </c>
      <c r="B157" s="37"/>
      <c r="C157" s="55"/>
      <c r="D157" s="201">
        <f>List3!A32</f>
        <v>0</v>
      </c>
      <c r="E157" s="201"/>
      <c r="F157" s="201">
        <f>List3!B32</f>
        <v>0</v>
      </c>
      <c r="G157" s="201"/>
      <c r="H157" s="202">
        <f t="shared" si="0"/>
        <v>0</v>
      </c>
      <c r="I157" s="203"/>
    </row>
    <row r="158" spans="1:9" ht="15.75" customHeight="1">
      <c r="A158" s="95" t="s">
        <v>260</v>
      </c>
      <c r="B158" s="37"/>
      <c r="C158" s="55"/>
      <c r="D158" s="201">
        <f>List3!C32</f>
        <v>0</v>
      </c>
      <c r="E158" s="201"/>
      <c r="F158" s="201">
        <f>List3!D32</f>
        <v>0</v>
      </c>
      <c r="G158" s="201"/>
      <c r="H158" s="202">
        <f t="shared" si="0"/>
        <v>0</v>
      </c>
      <c r="I158" s="203"/>
    </row>
    <row r="159" spans="1:9" ht="15.75" customHeight="1">
      <c r="A159" s="95" t="s">
        <v>66</v>
      </c>
      <c r="B159" s="37"/>
      <c r="C159" s="55"/>
      <c r="D159" s="201">
        <f>List3!E32</f>
        <v>0</v>
      </c>
      <c r="E159" s="201"/>
      <c r="F159" s="201">
        <f>List3!F32</f>
        <v>0</v>
      </c>
      <c r="G159" s="201"/>
      <c r="H159" s="202">
        <f t="shared" si="0"/>
        <v>0</v>
      </c>
      <c r="I159" s="203"/>
    </row>
    <row r="160" spans="1:9" ht="15.75" customHeight="1">
      <c r="A160" s="95" t="s">
        <v>67</v>
      </c>
      <c r="B160" s="37"/>
      <c r="C160" s="55"/>
      <c r="D160" s="201">
        <f>List3!G32</f>
        <v>0</v>
      </c>
      <c r="E160" s="201"/>
      <c r="F160" s="201">
        <f>List3!H32</f>
        <v>0</v>
      </c>
      <c r="G160" s="201"/>
      <c r="H160" s="202">
        <f t="shared" si="0"/>
        <v>0</v>
      </c>
      <c r="I160" s="203"/>
    </row>
    <row r="161" spans="1:9" ht="15.75" customHeight="1" thickBot="1">
      <c r="A161" s="96" t="s">
        <v>261</v>
      </c>
      <c r="B161" s="42"/>
      <c r="C161" s="56"/>
      <c r="D161" s="194">
        <f>List3!I32</f>
        <v>0</v>
      </c>
      <c r="E161" s="194"/>
      <c r="F161" s="194">
        <f>D169+List3!J32</f>
        <v>0</v>
      </c>
      <c r="G161" s="194"/>
      <c r="H161" s="195">
        <f t="shared" si="0"/>
        <v>0</v>
      </c>
      <c r="I161" s="196"/>
    </row>
    <row r="162" spans="1:9" ht="9" customHeight="1" thickBot="1">
      <c r="A162" s="97"/>
      <c r="B162" s="57"/>
      <c r="C162" s="37"/>
      <c r="D162" s="37"/>
      <c r="E162" s="44"/>
      <c r="F162" s="44"/>
      <c r="G162" s="44"/>
      <c r="H162" s="44"/>
      <c r="I162" s="64"/>
    </row>
    <row r="163" spans="1:9" ht="26.25" customHeight="1">
      <c r="A163" s="197"/>
      <c r="B163" s="198"/>
      <c r="C163" s="198"/>
      <c r="D163" s="199" t="s">
        <v>68</v>
      </c>
      <c r="E163" s="199"/>
      <c r="F163" s="200" t="s">
        <v>69</v>
      </c>
      <c r="G163" s="200"/>
      <c r="H163" s="37"/>
      <c r="I163" s="64"/>
    </row>
    <row r="164" spans="1:9" ht="15.75" customHeight="1" thickBot="1">
      <c r="A164" s="184" t="s">
        <v>70</v>
      </c>
      <c r="B164" s="185"/>
      <c r="C164" s="185"/>
      <c r="D164" s="186">
        <f>SUM(D156:E156)</f>
        <v>0</v>
      </c>
      <c r="E164" s="186"/>
      <c r="F164" s="106" t="e">
        <f>D164/D168</f>
        <v>#DIV/0!</v>
      </c>
      <c r="G164" s="187" t="s">
        <v>248</v>
      </c>
      <c r="H164" s="58"/>
      <c r="I164" s="98"/>
    </row>
    <row r="165" spans="1:9" ht="15.75" customHeight="1" thickBot="1">
      <c r="A165" s="188" t="s">
        <v>71</v>
      </c>
      <c r="B165" s="189"/>
      <c r="C165" s="189"/>
      <c r="D165" s="190">
        <f>SUM(F156:G156)</f>
        <v>0</v>
      </c>
      <c r="E165" s="190"/>
      <c r="F165" s="59" t="e">
        <f>D165/D168</f>
        <v>#DIV/0!</v>
      </c>
      <c r="G165" s="187"/>
      <c r="H165" s="58"/>
      <c r="I165" s="98"/>
    </row>
    <row r="166" spans="1:9" ht="15.75" customHeight="1" thickBot="1">
      <c r="A166" s="67" t="s">
        <v>72</v>
      </c>
      <c r="B166" s="37"/>
      <c r="C166" s="40"/>
      <c r="D166" s="191">
        <f>D165-D167</f>
        <v>0</v>
      </c>
      <c r="E166" s="191"/>
      <c r="F166" s="60" t="e">
        <f>D166/D168</f>
        <v>#DIV/0!</v>
      </c>
      <c r="G166" s="187"/>
      <c r="H166" s="40"/>
      <c r="I166" s="66"/>
    </row>
    <row r="167" spans="1:9" ht="15.75" customHeight="1" thickBot="1">
      <c r="A167" s="67" t="s">
        <v>73</v>
      </c>
      <c r="B167" s="37"/>
      <c r="C167" s="40"/>
      <c r="D167" s="192">
        <f>SUM(H148:I149)</f>
        <v>0</v>
      </c>
      <c r="E167" s="192"/>
      <c r="F167" s="60" t="e">
        <f>D167/D168</f>
        <v>#DIV/0!</v>
      </c>
      <c r="G167" s="187"/>
      <c r="H167" s="40"/>
      <c r="I167" s="66"/>
    </row>
    <row r="168" spans="1:9" ht="15.75" customHeight="1" thickBot="1">
      <c r="A168" s="108" t="s">
        <v>74</v>
      </c>
      <c r="B168" s="104"/>
      <c r="C168" s="104"/>
      <c r="D168" s="193">
        <f>SUM(D164:E165)</f>
        <v>0</v>
      </c>
      <c r="E168" s="193"/>
      <c r="F168" s="105" t="e">
        <f>SUM(F164:F165)</f>
        <v>#DIV/0!</v>
      </c>
      <c r="G168" s="187"/>
      <c r="H168" s="40"/>
      <c r="I168" s="66"/>
    </row>
    <row r="169" spans="1:9" ht="25.5" customHeight="1">
      <c r="A169" s="178" t="s">
        <v>268</v>
      </c>
      <c r="B169" s="179"/>
      <c r="C169" s="179"/>
      <c r="D169" s="180">
        <f>G143-D164</f>
        <v>0</v>
      </c>
      <c r="E169" s="180"/>
      <c r="F169" s="181" t="s">
        <v>263</v>
      </c>
      <c r="G169" s="181"/>
      <c r="H169" s="40"/>
      <c r="I169" s="66"/>
    </row>
    <row r="170" spans="1:9" ht="25.5" customHeight="1">
      <c r="A170" s="182"/>
      <c r="B170" s="183"/>
      <c r="C170" s="183"/>
      <c r="D170" s="180"/>
      <c r="E170" s="180"/>
      <c r="F170" s="181"/>
      <c r="G170" s="181"/>
      <c r="H170" s="37"/>
      <c r="I170" s="64"/>
    </row>
    <row r="171" spans="1:9" ht="12.75" customHeight="1">
      <c r="A171" s="322" t="s">
        <v>282</v>
      </c>
      <c r="B171" s="323"/>
      <c r="C171" s="323"/>
      <c r="D171" s="323"/>
      <c r="E171" s="323"/>
      <c r="F171" s="323"/>
      <c r="G171" s="323"/>
      <c r="H171" s="323"/>
      <c r="I171" s="324"/>
    </row>
    <row r="172" spans="1:9" ht="12.75" customHeight="1">
      <c r="A172" s="325"/>
      <c r="B172" s="323"/>
      <c r="C172" s="323"/>
      <c r="D172" s="323"/>
      <c r="E172" s="323"/>
      <c r="F172" s="323"/>
      <c r="G172" s="323"/>
      <c r="H172" s="323"/>
      <c r="I172" s="324"/>
    </row>
    <row r="173" spans="1:9" ht="8.25" customHeight="1">
      <c r="A173" s="326"/>
      <c r="B173" s="327"/>
      <c r="C173" s="327"/>
      <c r="D173" s="327"/>
      <c r="E173" s="327"/>
      <c r="F173" s="327"/>
      <c r="G173" s="327"/>
      <c r="H173" s="327"/>
      <c r="I173" s="328"/>
    </row>
    <row r="174" spans="1:9" ht="12.75" customHeight="1">
      <c r="A174" s="127" t="s">
        <v>283</v>
      </c>
      <c r="B174" s="117"/>
      <c r="C174" s="117"/>
      <c r="D174" s="118"/>
      <c r="E174" s="118"/>
      <c r="F174" s="119"/>
      <c r="G174" s="119"/>
      <c r="H174" s="111"/>
      <c r="I174" s="128"/>
    </row>
    <row r="175" spans="1:9" ht="12.75" customHeight="1">
      <c r="A175" s="129"/>
      <c r="B175" s="117"/>
      <c r="C175" s="117"/>
      <c r="D175" s="118"/>
      <c r="E175" s="118"/>
      <c r="F175" s="119"/>
      <c r="G175" s="119"/>
      <c r="H175" s="111"/>
      <c r="I175" s="128"/>
    </row>
    <row r="176" spans="1:9" ht="12.75" customHeight="1">
      <c r="A176" s="130" t="s">
        <v>284</v>
      </c>
      <c r="B176" s="120"/>
      <c r="C176" s="120"/>
      <c r="D176" s="120" t="s">
        <v>285</v>
      </c>
      <c r="E176" s="118"/>
      <c r="F176" s="118" t="s">
        <v>286</v>
      </c>
      <c r="G176" s="121"/>
      <c r="H176" s="121" t="s">
        <v>287</v>
      </c>
      <c r="I176" s="128"/>
    </row>
    <row r="177" spans="1:9" ht="12.75" customHeight="1">
      <c r="A177" s="329"/>
      <c r="B177" s="330"/>
      <c r="C177" s="331"/>
      <c r="D177" s="332"/>
      <c r="E177" s="333"/>
      <c r="F177" s="334"/>
      <c r="G177" s="335"/>
      <c r="H177" s="115"/>
      <c r="I177" s="128"/>
    </row>
    <row r="178" spans="1:9" ht="12.75" customHeight="1">
      <c r="A178" s="329"/>
      <c r="B178" s="330"/>
      <c r="C178" s="331"/>
      <c r="D178" s="332"/>
      <c r="E178" s="333"/>
      <c r="F178" s="334"/>
      <c r="G178" s="335"/>
      <c r="H178" s="115"/>
      <c r="I178" s="128"/>
    </row>
    <row r="179" spans="1:9" ht="12.75" customHeight="1">
      <c r="A179" s="329"/>
      <c r="B179" s="330"/>
      <c r="C179" s="331"/>
      <c r="D179" s="332"/>
      <c r="E179" s="333"/>
      <c r="F179" s="334"/>
      <c r="G179" s="335"/>
      <c r="H179" s="115"/>
      <c r="I179" s="128"/>
    </row>
    <row r="180" spans="1:9" ht="12.75" customHeight="1">
      <c r="A180" s="329"/>
      <c r="B180" s="330"/>
      <c r="C180" s="331"/>
      <c r="D180" s="332"/>
      <c r="E180" s="333"/>
      <c r="F180" s="334"/>
      <c r="G180" s="335"/>
      <c r="H180" s="115"/>
      <c r="I180" s="128"/>
    </row>
    <row r="181" spans="1:9" ht="12.75" customHeight="1">
      <c r="A181" s="329"/>
      <c r="B181" s="330"/>
      <c r="C181" s="331"/>
      <c r="D181" s="332"/>
      <c r="E181" s="333"/>
      <c r="F181" s="334"/>
      <c r="G181" s="335"/>
      <c r="H181" s="115"/>
      <c r="I181" s="128"/>
    </row>
    <row r="182" spans="1:9" ht="12.75" customHeight="1">
      <c r="A182" s="329"/>
      <c r="B182" s="330"/>
      <c r="C182" s="331"/>
      <c r="D182" s="332"/>
      <c r="E182" s="333"/>
      <c r="F182" s="334"/>
      <c r="G182" s="335"/>
      <c r="H182" s="115"/>
      <c r="I182" s="128"/>
    </row>
    <row r="183" spans="1:9" ht="12.75" customHeight="1">
      <c r="A183" s="329"/>
      <c r="B183" s="330"/>
      <c r="C183" s="331"/>
      <c r="D183" s="332"/>
      <c r="E183" s="333"/>
      <c r="F183" s="334"/>
      <c r="G183" s="335"/>
      <c r="H183" s="115"/>
      <c r="I183" s="128"/>
    </row>
    <row r="184" spans="1:9" ht="12.75" customHeight="1">
      <c r="A184" s="129"/>
      <c r="B184" s="117"/>
      <c r="C184" s="117"/>
      <c r="D184" s="118"/>
      <c r="E184" s="118"/>
      <c r="F184" s="119"/>
      <c r="G184" s="119"/>
      <c r="H184" s="111"/>
      <c r="I184" s="128"/>
    </row>
    <row r="185" spans="1:9" ht="12.75" customHeight="1">
      <c r="A185" s="127" t="s">
        <v>288</v>
      </c>
      <c r="B185" s="117"/>
      <c r="C185" s="117"/>
      <c r="D185" s="118"/>
      <c r="E185" s="118"/>
      <c r="F185" s="119"/>
      <c r="G185" s="119"/>
      <c r="H185" s="111"/>
      <c r="I185" s="128"/>
    </row>
    <row r="186" spans="1:9" ht="12.75" customHeight="1">
      <c r="A186" s="130" t="s">
        <v>289</v>
      </c>
      <c r="B186" s="117"/>
      <c r="C186" s="117"/>
      <c r="D186" s="118"/>
      <c r="E186" s="118"/>
      <c r="F186" s="119"/>
      <c r="G186" s="119"/>
      <c r="H186" s="111"/>
      <c r="I186" s="128"/>
    </row>
    <row r="187" spans="1:9" ht="12.75" customHeight="1">
      <c r="A187" s="129"/>
      <c r="B187" s="117"/>
      <c r="C187" s="117"/>
      <c r="D187" s="118"/>
      <c r="E187" s="118"/>
      <c r="F187" s="119"/>
      <c r="G187" s="119"/>
      <c r="H187" s="111"/>
      <c r="I187" s="128"/>
    </row>
    <row r="188" spans="1:9" ht="12.75" customHeight="1">
      <c r="A188" s="130" t="s">
        <v>290</v>
      </c>
      <c r="B188" s="117"/>
      <c r="C188" s="117"/>
      <c r="D188" s="120" t="s">
        <v>291</v>
      </c>
      <c r="E188" s="118"/>
      <c r="F188" s="118" t="s">
        <v>292</v>
      </c>
      <c r="G188" s="119"/>
      <c r="H188" s="119"/>
      <c r="I188" s="128"/>
    </row>
    <row r="189" spans="1:9" ht="12.75" customHeight="1">
      <c r="A189" s="329"/>
      <c r="B189" s="330"/>
      <c r="C189" s="331"/>
      <c r="D189" s="332"/>
      <c r="E189" s="333"/>
      <c r="F189" s="116"/>
      <c r="G189" s="122"/>
      <c r="H189" s="46"/>
      <c r="I189" s="128"/>
    </row>
    <row r="190" spans="1:9" ht="12.75" customHeight="1">
      <c r="A190" s="329"/>
      <c r="B190" s="330"/>
      <c r="C190" s="331"/>
      <c r="D190" s="332"/>
      <c r="E190" s="333"/>
      <c r="F190" s="116"/>
      <c r="G190" s="122"/>
      <c r="H190" s="46"/>
      <c r="I190" s="128"/>
    </row>
    <row r="191" spans="1:9" ht="12.75" customHeight="1">
      <c r="A191" s="329"/>
      <c r="B191" s="330"/>
      <c r="C191" s="331"/>
      <c r="D191" s="332"/>
      <c r="E191" s="333"/>
      <c r="F191" s="116"/>
      <c r="G191" s="122"/>
      <c r="H191" s="46"/>
      <c r="I191" s="128"/>
    </row>
    <row r="192" spans="1:9" ht="12.75" customHeight="1">
      <c r="A192" s="329"/>
      <c r="B192" s="330"/>
      <c r="C192" s="331"/>
      <c r="D192" s="332"/>
      <c r="E192" s="333"/>
      <c r="F192" s="116"/>
      <c r="G192" s="122"/>
      <c r="H192" s="46"/>
      <c r="I192" s="128"/>
    </row>
    <row r="193" spans="1:9" ht="12.75" customHeight="1">
      <c r="A193" s="329"/>
      <c r="B193" s="330"/>
      <c r="C193" s="331"/>
      <c r="D193" s="332"/>
      <c r="E193" s="333"/>
      <c r="F193" s="116"/>
      <c r="G193" s="122"/>
      <c r="H193" s="46"/>
      <c r="I193" s="128"/>
    </row>
    <row r="194" spans="1:9" ht="12.75" customHeight="1">
      <c r="A194" s="329"/>
      <c r="B194" s="330"/>
      <c r="C194" s="331"/>
      <c r="D194" s="332"/>
      <c r="E194" s="333"/>
      <c r="F194" s="116"/>
      <c r="G194" s="122"/>
      <c r="H194" s="46"/>
      <c r="I194" s="128"/>
    </row>
    <row r="195" spans="1:9" ht="12.75" customHeight="1">
      <c r="A195" s="329"/>
      <c r="B195" s="330"/>
      <c r="C195" s="331"/>
      <c r="D195" s="332"/>
      <c r="E195" s="333"/>
      <c r="F195" s="116"/>
      <c r="G195" s="122"/>
      <c r="H195" s="46"/>
      <c r="I195" s="128"/>
    </row>
    <row r="196" spans="1:9" ht="12.75" customHeight="1">
      <c r="A196" s="131"/>
      <c r="B196" s="123"/>
      <c r="C196" s="123"/>
      <c r="D196" s="124"/>
      <c r="E196" s="124"/>
      <c r="F196" s="122"/>
      <c r="G196" s="122"/>
      <c r="H196" s="46"/>
      <c r="I196" s="128"/>
    </row>
    <row r="197" spans="1:9" ht="12.75" customHeight="1">
      <c r="A197" s="336" t="s">
        <v>293</v>
      </c>
      <c r="B197" s="337"/>
      <c r="C197" s="337"/>
      <c r="D197" s="337"/>
      <c r="E197" s="337"/>
      <c r="F197" s="337"/>
      <c r="G197" s="337"/>
      <c r="H197" s="337"/>
      <c r="I197" s="338"/>
    </row>
    <row r="198" spans="1:9" ht="54" customHeight="1">
      <c r="A198" s="339"/>
      <c r="B198" s="337"/>
      <c r="C198" s="337"/>
      <c r="D198" s="337"/>
      <c r="E198" s="337"/>
      <c r="F198" s="337"/>
      <c r="G198" s="337"/>
      <c r="H198" s="337"/>
      <c r="I198" s="338"/>
    </row>
    <row r="199" spans="1:9" ht="12.75" customHeight="1">
      <c r="A199" s="130" t="s">
        <v>290</v>
      </c>
      <c r="B199" s="117"/>
      <c r="C199" s="117"/>
      <c r="D199" s="120" t="s">
        <v>291</v>
      </c>
      <c r="E199" s="118"/>
      <c r="F199" s="118" t="s">
        <v>292</v>
      </c>
      <c r="G199" s="122"/>
      <c r="H199" s="46"/>
      <c r="I199" s="128"/>
    </row>
    <row r="200" spans="1:9" ht="12.75" customHeight="1">
      <c r="A200" s="329"/>
      <c r="B200" s="330"/>
      <c r="C200" s="331"/>
      <c r="D200" s="332"/>
      <c r="E200" s="333"/>
      <c r="F200" s="116"/>
      <c r="G200" s="122"/>
      <c r="H200" s="46"/>
      <c r="I200" s="128"/>
    </row>
    <row r="201" spans="1:9" ht="12.75" customHeight="1">
      <c r="A201" s="329"/>
      <c r="B201" s="330"/>
      <c r="C201" s="331"/>
      <c r="D201" s="332"/>
      <c r="E201" s="333"/>
      <c r="F201" s="116"/>
      <c r="G201" s="122"/>
      <c r="H201" s="46"/>
      <c r="I201" s="128"/>
    </row>
    <row r="202" spans="1:9" ht="12.75" customHeight="1">
      <c r="A202" s="329"/>
      <c r="B202" s="330"/>
      <c r="C202" s="331"/>
      <c r="D202" s="332"/>
      <c r="E202" s="333"/>
      <c r="F202" s="116"/>
      <c r="G202" s="122"/>
      <c r="H202" s="46"/>
      <c r="I202" s="128"/>
    </row>
    <row r="203" spans="1:9" ht="12.75" customHeight="1">
      <c r="A203" s="329"/>
      <c r="B203" s="330"/>
      <c r="C203" s="331"/>
      <c r="D203" s="332"/>
      <c r="E203" s="333"/>
      <c r="F203" s="116"/>
      <c r="G203" s="122"/>
      <c r="H203" s="46"/>
      <c r="I203" s="128"/>
    </row>
    <row r="204" spans="1:9" ht="12.75" customHeight="1">
      <c r="A204" s="329"/>
      <c r="B204" s="330"/>
      <c r="C204" s="331"/>
      <c r="D204" s="332"/>
      <c r="E204" s="333"/>
      <c r="F204" s="116"/>
      <c r="G204" s="122"/>
      <c r="H204" s="46"/>
      <c r="I204" s="128"/>
    </row>
    <row r="205" spans="1:9" ht="12.75" customHeight="1">
      <c r="A205" s="329"/>
      <c r="B205" s="330"/>
      <c r="C205" s="331"/>
      <c r="D205" s="332"/>
      <c r="E205" s="333"/>
      <c r="F205" s="116"/>
      <c r="G205" s="122"/>
      <c r="H205" s="46"/>
      <c r="I205" s="128"/>
    </row>
    <row r="206" spans="1:9" ht="12.75" customHeight="1">
      <c r="A206" s="329"/>
      <c r="B206" s="330"/>
      <c r="C206" s="331"/>
      <c r="D206" s="332"/>
      <c r="E206" s="333"/>
      <c r="F206" s="116"/>
      <c r="G206" s="122"/>
      <c r="H206" s="46"/>
      <c r="I206" s="128"/>
    </row>
    <row r="207" spans="1:9" ht="12.75" customHeight="1">
      <c r="A207" s="95"/>
      <c r="B207" s="126"/>
      <c r="C207" s="126"/>
      <c r="D207" s="107"/>
      <c r="E207" s="107"/>
      <c r="F207" s="125"/>
      <c r="G207" s="125"/>
      <c r="H207" s="37"/>
      <c r="I207" s="128"/>
    </row>
    <row r="208" spans="1:9" ht="15.75" customHeight="1">
      <c r="A208" s="171" t="s">
        <v>75</v>
      </c>
      <c r="B208" s="172"/>
      <c r="C208" s="172"/>
      <c r="D208" s="172"/>
      <c r="E208" s="172"/>
      <c r="F208" s="172"/>
      <c r="G208" s="172"/>
      <c r="H208" s="172"/>
      <c r="I208" s="173"/>
    </row>
    <row r="209" spans="1:9" ht="15.75" customHeight="1">
      <c r="A209" s="171"/>
      <c r="B209" s="172"/>
      <c r="C209" s="172"/>
      <c r="D209" s="172"/>
      <c r="E209" s="172"/>
      <c r="F209" s="172"/>
      <c r="G209" s="172"/>
      <c r="H209" s="172"/>
      <c r="I209" s="173"/>
    </row>
    <row r="210" spans="1:9" ht="15.75" customHeight="1">
      <c r="A210" s="174" t="s">
        <v>297</v>
      </c>
      <c r="B210" s="175"/>
      <c r="C210" s="175"/>
      <c r="D210" s="175"/>
      <c r="E210" s="175"/>
      <c r="F210" s="175"/>
      <c r="G210" s="175"/>
      <c r="H210" s="175"/>
      <c r="I210" s="176"/>
    </row>
    <row r="211" spans="1:9" ht="15.75" customHeight="1">
      <c r="A211" s="174"/>
      <c r="B211" s="175"/>
      <c r="C211" s="175"/>
      <c r="D211" s="175"/>
      <c r="E211" s="175"/>
      <c r="F211" s="175"/>
      <c r="G211" s="175"/>
      <c r="H211" s="175"/>
      <c r="I211" s="176"/>
    </row>
    <row r="212" spans="1:9" ht="15.75" customHeight="1">
      <c r="A212" s="174"/>
      <c r="B212" s="175"/>
      <c r="C212" s="175"/>
      <c r="D212" s="175"/>
      <c r="E212" s="175"/>
      <c r="F212" s="175"/>
      <c r="G212" s="175"/>
      <c r="H212" s="175"/>
      <c r="I212" s="176"/>
    </row>
    <row r="213" spans="1:9" ht="15.75" customHeight="1">
      <c r="A213" s="174"/>
      <c r="B213" s="175"/>
      <c r="C213" s="175"/>
      <c r="D213" s="175"/>
      <c r="E213" s="175"/>
      <c r="F213" s="175"/>
      <c r="G213" s="175"/>
      <c r="H213" s="175"/>
      <c r="I213" s="176"/>
    </row>
    <row r="214" spans="1:9" ht="15.75" customHeight="1">
      <c r="A214" s="174"/>
      <c r="B214" s="175"/>
      <c r="C214" s="175"/>
      <c r="D214" s="175"/>
      <c r="E214" s="175"/>
      <c r="F214" s="175"/>
      <c r="G214" s="175"/>
      <c r="H214" s="175"/>
      <c r="I214" s="176"/>
    </row>
    <row r="215" spans="1:9" ht="15.75" customHeight="1">
      <c r="A215" s="174"/>
      <c r="B215" s="175"/>
      <c r="C215" s="175"/>
      <c r="D215" s="175"/>
      <c r="E215" s="175"/>
      <c r="F215" s="175"/>
      <c r="G215" s="175"/>
      <c r="H215" s="175"/>
      <c r="I215" s="176"/>
    </row>
    <row r="216" spans="1:9" ht="15.75" customHeight="1">
      <c r="A216" s="67"/>
      <c r="B216" s="37"/>
      <c r="C216" s="37"/>
      <c r="D216" s="37"/>
      <c r="E216" s="37"/>
      <c r="F216" s="37"/>
      <c r="G216" s="37"/>
      <c r="H216" s="37"/>
      <c r="I216" s="64"/>
    </row>
    <row r="217" spans="1:9" ht="15.75" customHeight="1">
      <c r="A217" s="99" t="s">
        <v>76</v>
      </c>
      <c r="B217" s="177"/>
      <c r="C217" s="177"/>
      <c r="D217" s="177"/>
      <c r="E217" s="177"/>
      <c r="F217" s="38" t="s">
        <v>77</v>
      </c>
      <c r="G217" s="177"/>
      <c r="H217" s="177"/>
      <c r="I217" s="64"/>
    </row>
    <row r="218" spans="1:9" ht="15.75" customHeight="1">
      <c r="A218" s="67"/>
      <c r="B218" s="37"/>
      <c r="C218" s="37"/>
      <c r="D218" s="37"/>
      <c r="E218" s="37"/>
      <c r="F218" s="37"/>
      <c r="G218" s="37"/>
      <c r="H218" s="37"/>
      <c r="I218" s="64"/>
    </row>
    <row r="219" spans="1:9" ht="15.75" customHeight="1">
      <c r="A219" s="166" t="s">
        <v>294</v>
      </c>
      <c r="B219" s="167"/>
      <c r="C219" s="167"/>
      <c r="D219" s="37"/>
      <c r="E219" s="138"/>
      <c r="F219" s="138"/>
      <c r="G219" s="138"/>
      <c r="H219" s="138"/>
      <c r="I219" s="64"/>
    </row>
    <row r="220" spans="1:9" ht="15.75" customHeight="1">
      <c r="A220" s="168"/>
      <c r="B220" s="167"/>
      <c r="C220" s="167"/>
      <c r="D220" s="37"/>
      <c r="E220" s="138"/>
      <c r="F220" s="138"/>
      <c r="G220" s="138"/>
      <c r="H220" s="138"/>
      <c r="I220" s="64"/>
    </row>
    <row r="221" spans="1:9" ht="15.75" customHeight="1">
      <c r="A221" s="169" t="s">
        <v>295</v>
      </c>
      <c r="B221" s="170"/>
      <c r="C221" s="132"/>
      <c r="D221" s="37"/>
      <c r="E221" s="138"/>
      <c r="F221" s="138"/>
      <c r="G221" s="138"/>
      <c r="H221" s="138"/>
      <c r="I221" s="64"/>
    </row>
    <row r="222" spans="1:9" ht="15.75" customHeight="1">
      <c r="A222" s="169" t="s">
        <v>296</v>
      </c>
      <c r="B222" s="170"/>
      <c r="C222" s="132"/>
      <c r="D222" s="37"/>
      <c r="E222" s="138"/>
      <c r="F222" s="138"/>
      <c r="G222" s="138"/>
      <c r="H222" s="138"/>
      <c r="I222" s="64"/>
    </row>
    <row r="223" spans="1:9" ht="15.75" customHeight="1">
      <c r="A223" s="67"/>
      <c r="B223" s="37"/>
      <c r="C223" s="37"/>
      <c r="D223" s="37"/>
      <c r="E223" s="138"/>
      <c r="F223" s="138"/>
      <c r="G223" s="138"/>
      <c r="H223" s="138"/>
      <c r="I223" s="64"/>
    </row>
    <row r="224" spans="1:9" ht="15.75" customHeight="1">
      <c r="A224" s="67"/>
      <c r="B224" s="37"/>
      <c r="C224" s="37"/>
      <c r="D224" s="37"/>
      <c r="E224" s="138"/>
      <c r="F224" s="138"/>
      <c r="G224" s="138"/>
      <c r="H224" s="138"/>
      <c r="I224" s="64"/>
    </row>
    <row r="225" spans="1:9" ht="15.75" customHeight="1" thickBot="1">
      <c r="A225" s="67"/>
      <c r="B225" s="61"/>
      <c r="C225" s="61"/>
      <c r="D225" s="62"/>
      <c r="E225" s="139" t="s">
        <v>78</v>
      </c>
      <c r="F225" s="139"/>
      <c r="G225" s="139"/>
      <c r="H225" s="139"/>
      <c r="I225" s="100"/>
    </row>
    <row r="226" spans="1:9" ht="15.75" customHeight="1" thickBot="1">
      <c r="A226" s="67"/>
      <c r="B226" s="37"/>
      <c r="C226" s="37"/>
      <c r="D226" s="62"/>
      <c r="E226" s="139"/>
      <c r="F226" s="139"/>
      <c r="G226" s="139"/>
      <c r="H226" s="139"/>
      <c r="I226" s="64"/>
    </row>
    <row r="227" spans="1:9" ht="15.75" customHeight="1" thickBot="1">
      <c r="A227" s="75"/>
      <c r="B227" s="101"/>
      <c r="C227" s="101"/>
      <c r="D227" s="101"/>
      <c r="E227" s="135"/>
      <c r="F227" s="135"/>
      <c r="G227" s="135"/>
      <c r="H227" s="135"/>
      <c r="I227" s="102"/>
    </row>
    <row r="228" spans="1:9" ht="15.75" customHeight="1">
      <c r="A228" s="134" t="s">
        <v>79</v>
      </c>
      <c r="B228" s="161"/>
      <c r="C228" s="161"/>
      <c r="D228" s="161"/>
      <c r="E228" s="161"/>
      <c r="F228" s="161"/>
      <c r="G228" s="161"/>
      <c r="H228" s="161"/>
      <c r="I228" s="162"/>
    </row>
    <row r="229" spans="1:9" ht="25.5" customHeight="1">
      <c r="A229" s="163" t="s">
        <v>80</v>
      </c>
      <c r="B229" s="164"/>
      <c r="C229" s="164"/>
      <c r="D229" s="164"/>
      <c r="E229" s="164"/>
      <c r="F229" s="164"/>
      <c r="G229" s="164"/>
      <c r="H229" s="164"/>
      <c r="I229" s="165"/>
    </row>
    <row r="230" spans="1:9" ht="25.5" customHeight="1">
      <c r="A230" s="144" t="s">
        <v>81</v>
      </c>
      <c r="B230" s="145"/>
      <c r="C230" s="145"/>
      <c r="D230" s="145"/>
      <c r="E230" s="145"/>
      <c r="F230" s="145"/>
      <c r="G230" s="145"/>
      <c r="H230" s="145"/>
      <c r="I230" s="146"/>
    </row>
    <row r="231" spans="1:9" ht="22.5" customHeight="1">
      <c r="A231" s="144" t="s">
        <v>82</v>
      </c>
      <c r="B231" s="145"/>
      <c r="C231" s="145"/>
      <c r="D231" s="145"/>
      <c r="E231" s="145"/>
      <c r="F231" s="145"/>
      <c r="G231" s="145"/>
      <c r="H231" s="145"/>
      <c r="I231" s="146"/>
    </row>
    <row r="232" spans="1:9" ht="24" customHeight="1">
      <c r="A232" s="154" t="s">
        <v>270</v>
      </c>
      <c r="B232" s="155"/>
      <c r="C232" s="155"/>
      <c r="D232" s="155"/>
      <c r="E232" s="155"/>
      <c r="F232" s="155"/>
      <c r="G232" s="155"/>
      <c r="H232" s="155"/>
      <c r="I232" s="156"/>
    </row>
    <row r="233" spans="1:9" ht="46.5" customHeight="1">
      <c r="A233" s="154"/>
      <c r="B233" s="155"/>
      <c r="C233" s="155"/>
      <c r="D233" s="155"/>
      <c r="E233" s="155"/>
      <c r="F233" s="155"/>
      <c r="G233" s="155"/>
      <c r="H233" s="155"/>
      <c r="I233" s="156"/>
    </row>
    <row r="234" spans="1:9" ht="33" customHeight="1">
      <c r="A234" s="144" t="s">
        <v>83</v>
      </c>
      <c r="B234" s="145"/>
      <c r="C234" s="145"/>
      <c r="D234" s="145"/>
      <c r="E234" s="145"/>
      <c r="F234" s="145"/>
      <c r="G234" s="145"/>
      <c r="H234" s="145"/>
      <c r="I234" s="146"/>
    </row>
    <row r="235" spans="1:9" ht="69.75" customHeight="1">
      <c r="A235" s="157" t="s">
        <v>269</v>
      </c>
      <c r="B235" s="158"/>
      <c r="C235" s="158"/>
      <c r="D235" s="158"/>
      <c r="E235" s="158"/>
      <c r="F235" s="158"/>
      <c r="G235" s="158"/>
      <c r="H235" s="158"/>
      <c r="I235" s="159"/>
    </row>
    <row r="236" spans="1:9" ht="17.25" customHeight="1">
      <c r="A236" s="144"/>
      <c r="B236" s="145"/>
      <c r="C236" s="145"/>
      <c r="D236" s="145"/>
      <c r="E236" s="145"/>
      <c r="F236" s="145"/>
      <c r="G236" s="145"/>
      <c r="H236" s="145"/>
      <c r="I236" s="146"/>
    </row>
    <row r="237" spans="1:9" ht="19.5" customHeight="1">
      <c r="A237" s="160" t="s">
        <v>84</v>
      </c>
      <c r="B237" s="136"/>
      <c r="C237" s="136"/>
      <c r="D237" s="136"/>
      <c r="E237" s="136"/>
      <c r="F237" s="136"/>
      <c r="G237" s="136"/>
      <c r="H237" s="136"/>
      <c r="I237" s="137"/>
    </row>
    <row r="238" spans="1:9" ht="22.5" customHeight="1">
      <c r="A238" s="153" t="s">
        <v>298</v>
      </c>
      <c r="B238" s="145"/>
      <c r="C238" s="145"/>
      <c r="D238" s="145"/>
      <c r="E238" s="145"/>
      <c r="F238" s="145"/>
      <c r="G238" s="145"/>
      <c r="H238" s="145"/>
      <c r="I238" s="146"/>
    </row>
    <row r="239" spans="1:9" ht="34.5" customHeight="1">
      <c r="A239" s="153" t="s">
        <v>299</v>
      </c>
      <c r="B239" s="145"/>
      <c r="C239" s="145"/>
      <c r="D239" s="145"/>
      <c r="E239" s="145"/>
      <c r="F239" s="145"/>
      <c r="G239" s="145"/>
      <c r="H239" s="145"/>
      <c r="I239" s="146"/>
    </row>
    <row r="240" spans="1:9" ht="69.75" customHeight="1">
      <c r="A240" s="154" t="s">
        <v>300</v>
      </c>
      <c r="B240" s="155"/>
      <c r="C240" s="155"/>
      <c r="D240" s="155"/>
      <c r="E240" s="155"/>
      <c r="F240" s="155"/>
      <c r="G240" s="155"/>
      <c r="H240" s="155"/>
      <c r="I240" s="156"/>
    </row>
    <row r="241" spans="1:9" ht="54.75" customHeight="1">
      <c r="A241" s="144" t="s">
        <v>85</v>
      </c>
      <c r="B241" s="145"/>
      <c r="C241" s="145"/>
      <c r="D241" s="145"/>
      <c r="E241" s="145"/>
      <c r="F241" s="145"/>
      <c r="G241" s="145"/>
      <c r="H241" s="145"/>
      <c r="I241" s="146"/>
    </row>
    <row r="242" spans="1:9" ht="21.75" customHeight="1">
      <c r="A242" s="144" t="s">
        <v>86</v>
      </c>
      <c r="B242" s="145"/>
      <c r="C242" s="145"/>
      <c r="D242" s="145"/>
      <c r="E242" s="145"/>
      <c r="F242" s="145"/>
      <c r="G242" s="145"/>
      <c r="H242" s="145"/>
      <c r="I242" s="146"/>
    </row>
    <row r="243" spans="1:9" ht="60" customHeight="1">
      <c r="A243" s="144" t="s">
        <v>87</v>
      </c>
      <c r="B243" s="145"/>
      <c r="C243" s="145"/>
      <c r="D243" s="145"/>
      <c r="E243" s="145"/>
      <c r="F243" s="145"/>
      <c r="G243" s="145"/>
      <c r="H243" s="145"/>
      <c r="I243" s="146"/>
    </row>
    <row r="244" spans="1:9" ht="77.25" customHeight="1">
      <c r="A244" s="147" t="s">
        <v>301</v>
      </c>
      <c r="B244" s="148"/>
      <c r="C244" s="148"/>
      <c r="D244" s="148"/>
      <c r="E244" s="148"/>
      <c r="F244" s="148"/>
      <c r="G244" s="148"/>
      <c r="H244" s="148"/>
      <c r="I244" s="149"/>
    </row>
    <row r="245" spans="1:9" ht="41.25" customHeight="1">
      <c r="A245" s="144" t="s">
        <v>88</v>
      </c>
      <c r="B245" s="145"/>
      <c r="C245" s="145"/>
      <c r="D245" s="145"/>
      <c r="E245" s="145"/>
      <c r="F245" s="145"/>
      <c r="G245" s="145"/>
      <c r="H245" s="145"/>
      <c r="I245" s="146"/>
    </row>
    <row r="246" spans="1:9" ht="15.75" customHeight="1" thickBot="1">
      <c r="A246" s="150"/>
      <c r="B246" s="151"/>
      <c r="C246" s="151"/>
      <c r="D246" s="151"/>
      <c r="E246" s="151"/>
      <c r="F246" s="151"/>
      <c r="G246" s="151"/>
      <c r="H246" s="151"/>
      <c r="I246" s="152"/>
    </row>
    <row r="247" spans="1:9" ht="15.75" customHeight="1">
      <c r="A247" s="141"/>
      <c r="B247" s="141"/>
      <c r="C247" s="141"/>
      <c r="D247" s="141"/>
      <c r="E247" s="141"/>
      <c r="F247" s="141"/>
      <c r="G247" s="141"/>
      <c r="H247" s="141"/>
      <c r="I247" s="141"/>
    </row>
    <row r="248" spans="1:9" ht="15.75" customHeight="1">
      <c r="A248" s="141"/>
      <c r="B248" s="141"/>
      <c r="C248" s="141"/>
      <c r="D248" s="141"/>
      <c r="E248" s="141"/>
      <c r="F248" s="141"/>
      <c r="G248" s="141"/>
      <c r="H248" s="141"/>
      <c r="I248" s="141"/>
    </row>
    <row r="249" spans="1:9" ht="15.75" customHeight="1">
      <c r="A249" s="141"/>
      <c r="B249" s="141"/>
      <c r="C249" s="141"/>
      <c r="D249" s="141"/>
      <c r="E249" s="141"/>
      <c r="F249" s="141"/>
      <c r="G249" s="141"/>
      <c r="H249" s="141"/>
      <c r="I249" s="141"/>
    </row>
    <row r="250" spans="1:9" ht="15.75" customHeight="1">
      <c r="A250" s="141"/>
      <c r="B250" s="141"/>
      <c r="C250" s="141"/>
      <c r="D250" s="141"/>
      <c r="E250" s="141"/>
      <c r="F250" s="141"/>
      <c r="G250" s="141"/>
      <c r="H250" s="141"/>
      <c r="I250" s="141"/>
    </row>
    <row r="251" spans="1:9" ht="15.75" customHeight="1">
      <c r="A251" s="140"/>
      <c r="B251" s="140"/>
      <c r="C251" s="140"/>
      <c r="D251" s="140"/>
      <c r="E251" s="140"/>
      <c r="F251" s="140"/>
      <c r="G251" s="140"/>
      <c r="H251" s="140"/>
      <c r="I251" s="140"/>
    </row>
    <row r="252" spans="1:9" ht="15.75" customHeight="1">
      <c r="A252" s="141"/>
      <c r="B252" s="141"/>
      <c r="C252" s="141"/>
      <c r="D252" s="141"/>
      <c r="E252" s="141"/>
      <c r="F252" s="141"/>
      <c r="G252" s="141"/>
      <c r="H252" s="141"/>
      <c r="I252" s="141"/>
    </row>
    <row r="253" spans="1:9" ht="15.75" customHeight="1">
      <c r="A253" s="141"/>
      <c r="B253" s="141"/>
      <c r="C253" s="141"/>
      <c r="D253" s="141"/>
      <c r="E253" s="141"/>
      <c r="F253" s="141"/>
      <c r="G253" s="141"/>
      <c r="H253" s="141"/>
      <c r="I253" s="141"/>
    </row>
    <row r="254" spans="1:9" ht="15.75" customHeight="1">
      <c r="A254" s="141"/>
      <c r="B254" s="141"/>
      <c r="C254" s="141"/>
      <c r="D254" s="141"/>
      <c r="E254" s="141"/>
      <c r="F254" s="141"/>
      <c r="G254" s="141"/>
      <c r="H254" s="141"/>
      <c r="I254" s="141"/>
    </row>
    <row r="255" spans="1:9" ht="15.75" customHeight="1">
      <c r="A255" s="141"/>
      <c r="B255" s="141"/>
      <c r="C255" s="141"/>
      <c r="D255" s="141"/>
      <c r="E255" s="141"/>
      <c r="F255" s="141"/>
      <c r="G255" s="141"/>
      <c r="H255" s="141"/>
      <c r="I255" s="141"/>
    </row>
    <row r="256" spans="1:9" ht="15.75" customHeight="1">
      <c r="A256" s="143"/>
      <c r="B256" s="143"/>
      <c r="C256" s="143"/>
      <c r="D256" s="143"/>
      <c r="E256" s="143"/>
      <c r="F256" s="143"/>
      <c r="G256" s="143"/>
      <c r="H256" s="143"/>
      <c r="I256" s="143"/>
    </row>
    <row r="257" spans="1:9" ht="15.75" customHeight="1">
      <c r="A257" s="143"/>
      <c r="B257" s="143"/>
      <c r="C257" s="143"/>
      <c r="D257" s="143"/>
      <c r="E257" s="143"/>
      <c r="F257" s="143"/>
      <c r="G257" s="143"/>
      <c r="H257" s="143"/>
      <c r="I257" s="143"/>
    </row>
    <row r="258" spans="1:9" ht="15.75" customHeight="1">
      <c r="A258" s="141"/>
      <c r="B258" s="141"/>
      <c r="C258" s="141"/>
      <c r="D258" s="141"/>
      <c r="E258" s="141"/>
      <c r="F258" s="141"/>
      <c r="G258" s="141"/>
      <c r="H258" s="141"/>
      <c r="I258" s="141"/>
    </row>
    <row r="259" spans="1:9" ht="15.75" customHeight="1">
      <c r="A259" s="140"/>
      <c r="B259" s="140"/>
      <c r="C259" s="140"/>
      <c r="D259" s="140"/>
      <c r="E259" s="140"/>
      <c r="F259" s="140"/>
      <c r="G259" s="140"/>
      <c r="H259" s="140"/>
      <c r="I259" s="140"/>
    </row>
    <row r="260" spans="1:9" ht="15.75" customHeight="1">
      <c r="A260" s="141"/>
      <c r="B260" s="141"/>
      <c r="C260" s="141"/>
      <c r="D260" s="141"/>
      <c r="E260" s="141"/>
      <c r="F260" s="141"/>
      <c r="G260" s="141"/>
      <c r="H260" s="141"/>
      <c r="I260" s="141"/>
    </row>
    <row r="261" spans="1:9" ht="15.75" customHeight="1">
      <c r="A261" s="142"/>
      <c r="B261" s="142"/>
      <c r="C261" s="142"/>
      <c r="D261" s="142"/>
      <c r="E261" s="142"/>
      <c r="F261" s="142"/>
      <c r="G261" s="142"/>
      <c r="H261" s="142"/>
      <c r="I261" s="142"/>
    </row>
  </sheetData>
  <sheetProtection password="DF3A" sheet="1" objects="1" scenarios="1" selectLockedCells="1"/>
  <mergeCells count="273">
    <mergeCell ref="A205:C205"/>
    <mergeCell ref="D205:E205"/>
    <mergeCell ref="A206:C206"/>
    <mergeCell ref="D206:E206"/>
    <mergeCell ref="A203:C203"/>
    <mergeCell ref="D203:E203"/>
    <mergeCell ref="A204:C204"/>
    <mergeCell ref="D204:E204"/>
    <mergeCell ref="A201:C201"/>
    <mergeCell ref="D201:E201"/>
    <mergeCell ref="A202:C202"/>
    <mergeCell ref="D202:E202"/>
    <mergeCell ref="A195:C195"/>
    <mergeCell ref="D195:E195"/>
    <mergeCell ref="A197:I198"/>
    <mergeCell ref="A200:C200"/>
    <mergeCell ref="D200:E200"/>
    <mergeCell ref="A193:C193"/>
    <mergeCell ref="D193:E193"/>
    <mergeCell ref="A194:C194"/>
    <mergeCell ref="D194:E194"/>
    <mergeCell ref="A191:C191"/>
    <mergeCell ref="D191:E191"/>
    <mergeCell ref="A192:C192"/>
    <mergeCell ref="D192:E192"/>
    <mergeCell ref="A189:C189"/>
    <mergeCell ref="D189:E189"/>
    <mergeCell ref="A190:C190"/>
    <mergeCell ref="D190:E190"/>
    <mergeCell ref="A182:C182"/>
    <mergeCell ref="D182:E182"/>
    <mergeCell ref="F182:G182"/>
    <mergeCell ref="A183:C183"/>
    <mergeCell ref="D183:E183"/>
    <mergeCell ref="F183:G183"/>
    <mergeCell ref="A180:C180"/>
    <mergeCell ref="D180:E180"/>
    <mergeCell ref="F180:G180"/>
    <mergeCell ref="A181:C181"/>
    <mergeCell ref="D181:E181"/>
    <mergeCell ref="F181:G181"/>
    <mergeCell ref="A178:C178"/>
    <mergeCell ref="D178:E178"/>
    <mergeCell ref="F178:G178"/>
    <mergeCell ref="A179:C179"/>
    <mergeCell ref="D179:E179"/>
    <mergeCell ref="F179:G179"/>
    <mergeCell ref="A171:I172"/>
    <mergeCell ref="A173:I173"/>
    <mergeCell ref="A177:C177"/>
    <mergeCell ref="D177:E177"/>
    <mergeCell ref="F177:G177"/>
    <mergeCell ref="A1:I1"/>
    <mergeCell ref="A2:I4"/>
    <mergeCell ref="A5:I5"/>
    <mergeCell ref="D7:I7"/>
    <mergeCell ref="D8:F8"/>
    <mergeCell ref="B9:C9"/>
    <mergeCell ref="B10:C10"/>
    <mergeCell ref="D13:H13"/>
    <mergeCell ref="G10:H10"/>
    <mergeCell ref="G11:H11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D27:H28"/>
    <mergeCell ref="C30:H31"/>
    <mergeCell ref="E32:H32"/>
    <mergeCell ref="A35:I40"/>
    <mergeCell ref="C42:D42"/>
    <mergeCell ref="E42:F42"/>
    <mergeCell ref="G42:I42"/>
    <mergeCell ref="F44:G44"/>
    <mergeCell ref="H44:I45"/>
    <mergeCell ref="F45:G45"/>
    <mergeCell ref="E47:H47"/>
    <mergeCell ref="B48:D48"/>
    <mergeCell ref="F48:G48"/>
    <mergeCell ref="A50:I51"/>
    <mergeCell ref="C53:D53"/>
    <mergeCell ref="A68:D71"/>
    <mergeCell ref="A74:D77"/>
    <mergeCell ref="C83:H83"/>
    <mergeCell ref="B84:C84"/>
    <mergeCell ref="E84:F84"/>
    <mergeCell ref="C86:H86"/>
    <mergeCell ref="B87:C87"/>
    <mergeCell ref="E87:F87"/>
    <mergeCell ref="C90:H90"/>
    <mergeCell ref="B91:C91"/>
    <mergeCell ref="E91:F91"/>
    <mergeCell ref="C93:H93"/>
    <mergeCell ref="B94:C94"/>
    <mergeCell ref="E94:F94"/>
    <mergeCell ref="A97:I98"/>
    <mergeCell ref="A100:I100"/>
    <mergeCell ref="A101:I104"/>
    <mergeCell ref="A106:F106"/>
    <mergeCell ref="G106:I106"/>
    <mergeCell ref="B139:F139"/>
    <mergeCell ref="H139:I139"/>
    <mergeCell ref="B107:F107"/>
    <mergeCell ref="H107:I107"/>
    <mergeCell ref="A108:A109"/>
    <mergeCell ref="B108:F109"/>
    <mergeCell ref="G108:G109"/>
    <mergeCell ref="H108:I109"/>
    <mergeCell ref="A110:A111"/>
    <mergeCell ref="B110:F111"/>
    <mergeCell ref="G110:G111"/>
    <mergeCell ref="H110:I111"/>
    <mergeCell ref="A112:A113"/>
    <mergeCell ref="B112:F113"/>
    <mergeCell ref="G112:G113"/>
    <mergeCell ref="H112:I113"/>
    <mergeCell ref="A114:A115"/>
    <mergeCell ref="B114:F115"/>
    <mergeCell ref="G114:G115"/>
    <mergeCell ref="H114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B122:F122"/>
    <mergeCell ref="H122:I122"/>
    <mergeCell ref="B123:F123"/>
    <mergeCell ref="H123:I123"/>
    <mergeCell ref="B120:F120"/>
    <mergeCell ref="H120:I120"/>
    <mergeCell ref="B121:F121"/>
    <mergeCell ref="H121:I121"/>
    <mergeCell ref="B124:F124"/>
    <mergeCell ref="H124:I124"/>
    <mergeCell ref="B125:F125"/>
    <mergeCell ref="H125:I125"/>
    <mergeCell ref="B126:F126"/>
    <mergeCell ref="H126:I126"/>
    <mergeCell ref="B127:F127"/>
    <mergeCell ref="H127:I127"/>
    <mergeCell ref="B128:F128"/>
    <mergeCell ref="H128:I128"/>
    <mergeCell ref="B129:F129"/>
    <mergeCell ref="H129:I129"/>
    <mergeCell ref="B130:F130"/>
    <mergeCell ref="H130:I130"/>
    <mergeCell ref="B131:F131"/>
    <mergeCell ref="H131:I131"/>
    <mergeCell ref="B132:F132"/>
    <mergeCell ref="H132:I132"/>
    <mergeCell ref="B133:F133"/>
    <mergeCell ref="H133:I133"/>
    <mergeCell ref="B134:F134"/>
    <mergeCell ref="H134:I134"/>
    <mergeCell ref="B135:F135"/>
    <mergeCell ref="H135:I135"/>
    <mergeCell ref="B136:F136"/>
    <mergeCell ref="H136:I136"/>
    <mergeCell ref="B137:F137"/>
    <mergeCell ref="H137:I137"/>
    <mergeCell ref="B138:F138"/>
    <mergeCell ref="H138:I138"/>
    <mergeCell ref="B141:F141"/>
    <mergeCell ref="H141:I141"/>
    <mergeCell ref="B140:F140"/>
    <mergeCell ref="H140:I140"/>
    <mergeCell ref="B142:F142"/>
    <mergeCell ref="H142:I142"/>
    <mergeCell ref="H143:I143"/>
    <mergeCell ref="G144:I144"/>
    <mergeCell ref="A146:G146"/>
    <mergeCell ref="H146:I147"/>
    <mergeCell ref="A148:G148"/>
    <mergeCell ref="H148:I148"/>
    <mergeCell ref="A149:G149"/>
    <mergeCell ref="H149:I149"/>
    <mergeCell ref="A150:G150"/>
    <mergeCell ref="H150:I150"/>
    <mergeCell ref="H151:I151"/>
    <mergeCell ref="A152:I152"/>
    <mergeCell ref="A153:I153"/>
    <mergeCell ref="A155:C155"/>
    <mergeCell ref="D155:E155"/>
    <mergeCell ref="F155:G155"/>
    <mergeCell ref="H155:I155"/>
    <mergeCell ref="A156:C156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D159:E159"/>
    <mergeCell ref="F159:G159"/>
    <mergeCell ref="H159:I159"/>
    <mergeCell ref="D160:E160"/>
    <mergeCell ref="F160:G160"/>
    <mergeCell ref="H160:I160"/>
    <mergeCell ref="D161:E161"/>
    <mergeCell ref="F161:G161"/>
    <mergeCell ref="H161:I161"/>
    <mergeCell ref="A163:C163"/>
    <mergeCell ref="D163:E163"/>
    <mergeCell ref="F163:G163"/>
    <mergeCell ref="A164:C164"/>
    <mergeCell ref="D164:E164"/>
    <mergeCell ref="G164:G168"/>
    <mergeCell ref="A165:C165"/>
    <mergeCell ref="D165:E165"/>
    <mergeCell ref="D166:E166"/>
    <mergeCell ref="D167:E167"/>
    <mergeCell ref="D168:E168"/>
    <mergeCell ref="A169:C169"/>
    <mergeCell ref="D169:E169"/>
    <mergeCell ref="F169:G170"/>
    <mergeCell ref="A170:C170"/>
    <mergeCell ref="D170:E170"/>
    <mergeCell ref="A208:I209"/>
    <mergeCell ref="A210:I215"/>
    <mergeCell ref="B217:E217"/>
    <mergeCell ref="G217:H217"/>
    <mergeCell ref="E219:H224"/>
    <mergeCell ref="E225:H227"/>
    <mergeCell ref="A228:I228"/>
    <mergeCell ref="A229:I229"/>
    <mergeCell ref="A219:C220"/>
    <mergeCell ref="A221:B221"/>
    <mergeCell ref="A222:B222"/>
    <mergeCell ref="A230:I230"/>
    <mergeCell ref="A231:I231"/>
    <mergeCell ref="A232:I233"/>
    <mergeCell ref="A234:I234"/>
    <mergeCell ref="A235:I235"/>
    <mergeCell ref="A236:I236"/>
    <mergeCell ref="A237:I237"/>
    <mergeCell ref="A238:I238"/>
    <mergeCell ref="A239:I239"/>
    <mergeCell ref="A240:I240"/>
    <mergeCell ref="A241:I241"/>
    <mergeCell ref="A242:I242"/>
    <mergeCell ref="A243:I243"/>
    <mergeCell ref="A244:I244"/>
    <mergeCell ref="A245:I245"/>
    <mergeCell ref="A246:I246"/>
    <mergeCell ref="A247:I247"/>
    <mergeCell ref="A248:I248"/>
    <mergeCell ref="A249:I249"/>
    <mergeCell ref="A250:I250"/>
    <mergeCell ref="A251:I251"/>
    <mergeCell ref="A252:I252"/>
    <mergeCell ref="A253:I253"/>
    <mergeCell ref="A254:I254"/>
    <mergeCell ref="A259:I259"/>
    <mergeCell ref="A260:I260"/>
    <mergeCell ref="A261:I261"/>
    <mergeCell ref="A255:I255"/>
    <mergeCell ref="A256:I256"/>
    <mergeCell ref="A257:I257"/>
    <mergeCell ref="A258:I258"/>
  </mergeCells>
  <dataValidations count="14">
    <dataValidation type="whole" operator="lessThanOrEqual" allowBlank="1" showErrorMessage="1" error="Výše dotace nesmí být vyšší než rozdíl mezi příjmy a náklady" sqref="E162:H162">
      <formula1>E128-E129</formula1>
    </dataValidation>
    <dataValidation errorStyle="warning" type="decimal" operator="lessThanOrEqual" allowBlank="1" showErrorMessage="1" errorTitle="nelze" error="Nelze žádat o dotací na více jak 70% nákladů!" sqref="F164">
      <formula1>0.7</formula1>
    </dataValidation>
    <dataValidation type="decimal" operator="lessThan" allowBlank="1" showErrorMessage="1" sqref="D166:E166">
      <formula1>0</formula1>
    </dataValidation>
    <dataValidation type="list" allowBlank="1" showErrorMessage="1" sqref="A108 A120:A142 A118 A116 A114 A112 A110">
      <formula1>položky</formula1>
      <formula2>0</formula2>
    </dataValidation>
    <dataValidation type="decimal" allowBlank="1" showErrorMessage="1" errorTitle="Není validní vstup!" error="Zadejte prosím částku v intervalu 0 - 10000000." sqref="G108:H142 I108:I139 I141:I142">
      <formula1>0</formula1>
      <formula2>10000000</formula2>
    </dataValidation>
    <dataValidation allowBlank="1" showInputMessage="1" promptTitle="Položka" prompt="Nezapomeňte vybrat u každého řádku (nákladu) i položku." sqref="B108:F109">
      <formula1>0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decimal" allowBlank="1" showErrorMessage="1" errorTitle="Není relevantní hodnoutou!" error="Zadejte prosím částku v intervalu 0 - 5000000." sqref="B84:C84 E84:F84 B87:C87 E87:F87 B91:C91 E91:F91 B94:C94 E94:F94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/>
  </dataValidations>
  <printOptions horizontalCentered="1"/>
  <pageMargins left="0.39375" right="0.39375" top="0.39375" bottom="0.7875000000000001" header="0.5118055555555556" footer="0.5118055555555556"/>
  <pageSetup horizontalDpi="300" verticalDpi="300" orientation="portrait" paperSize="9" scale="97" r:id="rId2"/>
  <headerFooter alignWithMargins="0">
    <oddFooter>&amp;CStránka &amp;P z &amp;N</oddFooter>
  </headerFooter>
  <rowBreaks count="4" manualBreakCount="4">
    <brk id="49" max="255" man="1"/>
    <brk id="96" max="255" man="1"/>
    <brk id="144" max="255" man="1"/>
    <brk id="227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workbookViewId="0" topLeftCell="D1">
      <selection activeCell="I13" sqref="I13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  <col min="9" max="9" width="12.375" style="0" customWidth="1"/>
  </cols>
  <sheetData>
    <row r="1" spans="1:17" ht="15.75">
      <c r="A1" s="7" t="s">
        <v>89</v>
      </c>
      <c r="B1" s="8"/>
      <c r="C1" s="9" t="s">
        <v>11</v>
      </c>
      <c r="D1" s="8"/>
      <c r="E1" s="9" t="s">
        <v>90</v>
      </c>
      <c r="F1" s="10"/>
      <c r="H1" s="340" t="s">
        <v>91</v>
      </c>
      <c r="I1" s="11" t="s">
        <v>254</v>
      </c>
      <c r="J1" s="12" t="s">
        <v>92</v>
      </c>
      <c r="K1" s="12" t="s">
        <v>93</v>
      </c>
      <c r="L1" s="12"/>
      <c r="M1" s="12" t="s">
        <v>95</v>
      </c>
      <c r="N1" s="12" t="s">
        <v>94</v>
      </c>
      <c r="O1" s="12" t="s">
        <v>96</v>
      </c>
      <c r="P1" s="12" t="s">
        <v>97</v>
      </c>
      <c r="Q1" s="12"/>
    </row>
    <row r="2" spans="1:17" ht="15.75">
      <c r="A2" s="13" t="s">
        <v>98</v>
      </c>
      <c r="B2" s="14" t="s">
        <v>99</v>
      </c>
      <c r="C2" s="14" t="s">
        <v>98</v>
      </c>
      <c r="D2" s="14" t="s">
        <v>100</v>
      </c>
      <c r="E2" s="14" t="s">
        <v>98</v>
      </c>
      <c r="F2" s="15" t="s">
        <v>101</v>
      </c>
      <c r="H2" s="340"/>
      <c r="I2" s="16" t="s">
        <v>255</v>
      </c>
      <c r="J2" s="12" t="s">
        <v>102</v>
      </c>
      <c r="K2" s="12" t="s">
        <v>103</v>
      </c>
      <c r="L2" s="12"/>
      <c r="M2" s="12" t="s">
        <v>105</v>
      </c>
      <c r="N2" s="12" t="s">
        <v>104</v>
      </c>
      <c r="O2" s="12" t="s">
        <v>106</v>
      </c>
      <c r="P2" s="12" t="s">
        <v>107</v>
      </c>
      <c r="Q2" s="12"/>
    </row>
    <row r="3" spans="1:17" ht="15.75">
      <c r="A3" s="17" t="s">
        <v>108</v>
      </c>
      <c r="B3" s="18">
        <v>201</v>
      </c>
      <c r="C3" s="19" t="s">
        <v>109</v>
      </c>
      <c r="D3" s="20" t="s">
        <v>110</v>
      </c>
      <c r="E3" s="19" t="s">
        <v>111</v>
      </c>
      <c r="F3" s="18" t="s">
        <v>112</v>
      </c>
      <c r="H3" s="21" t="s">
        <v>108</v>
      </c>
      <c r="I3" s="16" t="s">
        <v>256</v>
      </c>
      <c r="J3" s="12"/>
      <c r="K3" s="12" t="s">
        <v>113</v>
      </c>
      <c r="L3" s="12"/>
      <c r="M3" s="12" t="s">
        <v>115</v>
      </c>
      <c r="N3" s="12" t="s">
        <v>114</v>
      </c>
      <c r="O3" s="12"/>
      <c r="P3" s="12" t="s">
        <v>116</v>
      </c>
      <c r="Q3" s="12"/>
    </row>
    <row r="4" spans="1:17" ht="15.75">
      <c r="A4" s="17" t="s">
        <v>117</v>
      </c>
      <c r="B4" s="18">
        <v>202</v>
      </c>
      <c r="C4" s="19" t="s">
        <v>109</v>
      </c>
      <c r="D4" s="20" t="s">
        <v>110</v>
      </c>
      <c r="E4" s="19" t="s">
        <v>111</v>
      </c>
      <c r="F4" s="18" t="s">
        <v>112</v>
      </c>
      <c r="H4" s="22" t="s">
        <v>117</v>
      </c>
      <c r="I4" s="16" t="s">
        <v>257</v>
      </c>
      <c r="J4" s="23"/>
      <c r="K4" s="23" t="s">
        <v>118</v>
      </c>
      <c r="L4" s="23"/>
      <c r="M4" s="23" t="s">
        <v>120</v>
      </c>
      <c r="N4" s="12" t="s">
        <v>119</v>
      </c>
      <c r="O4" s="23"/>
      <c r="P4" s="23" t="s">
        <v>121</v>
      </c>
      <c r="Q4" s="23"/>
    </row>
    <row r="5" spans="1:17" ht="15.75">
      <c r="A5" s="17" t="s">
        <v>122</v>
      </c>
      <c r="B5" s="18">
        <v>641</v>
      </c>
      <c r="C5" s="17" t="s">
        <v>123</v>
      </c>
      <c r="D5" s="20" t="s">
        <v>124</v>
      </c>
      <c r="E5" s="19" t="s">
        <v>125</v>
      </c>
      <c r="F5" s="18" t="s">
        <v>126</v>
      </c>
      <c r="H5" s="22" t="s">
        <v>122</v>
      </c>
      <c r="I5" s="16" t="s">
        <v>258</v>
      </c>
      <c r="J5" s="24"/>
      <c r="K5" s="24"/>
      <c r="L5" s="24"/>
      <c r="N5" s="23" t="s">
        <v>127</v>
      </c>
      <c r="O5" s="24"/>
      <c r="P5" s="24" t="s">
        <v>128</v>
      </c>
      <c r="Q5" s="24"/>
    </row>
    <row r="6" spans="1:16" ht="15.75">
      <c r="A6" s="17" t="s">
        <v>129</v>
      </c>
      <c r="B6" s="18">
        <v>642</v>
      </c>
      <c r="C6" s="17" t="s">
        <v>123</v>
      </c>
      <c r="D6" s="20" t="s">
        <v>124</v>
      </c>
      <c r="E6" s="19" t="s">
        <v>125</v>
      </c>
      <c r="F6" s="18" t="s">
        <v>126</v>
      </c>
      <c r="H6" s="22" t="s">
        <v>129</v>
      </c>
      <c r="I6" s="22"/>
      <c r="N6" s="23" t="s">
        <v>130</v>
      </c>
      <c r="P6" s="24" t="s">
        <v>131</v>
      </c>
    </row>
    <row r="7" spans="1:17" ht="15.75">
      <c r="A7" s="17" t="s">
        <v>132</v>
      </c>
      <c r="B7" s="18">
        <v>643</v>
      </c>
      <c r="C7" s="17" t="s">
        <v>123</v>
      </c>
      <c r="D7" s="20" t="s">
        <v>124</v>
      </c>
      <c r="E7" s="19" t="s">
        <v>125</v>
      </c>
      <c r="F7" s="18" t="s">
        <v>126</v>
      </c>
      <c r="H7" s="22" t="s">
        <v>132</v>
      </c>
      <c r="I7" s="22"/>
      <c r="N7" s="23" t="s">
        <v>133</v>
      </c>
      <c r="Q7" s="24" t="s">
        <v>134</v>
      </c>
    </row>
    <row r="8" spans="1:17" ht="15.75">
      <c r="A8" s="17" t="s">
        <v>135</v>
      </c>
      <c r="B8" s="18">
        <v>801</v>
      </c>
      <c r="C8" s="17" t="s">
        <v>136</v>
      </c>
      <c r="D8" s="20" t="s">
        <v>137</v>
      </c>
      <c r="E8" s="19" t="s">
        <v>138</v>
      </c>
      <c r="F8" s="18" t="s">
        <v>139</v>
      </c>
      <c r="H8" s="22" t="s">
        <v>135</v>
      </c>
      <c r="I8" s="22"/>
      <c r="Q8" s="24" t="s">
        <v>140</v>
      </c>
    </row>
    <row r="9" spans="1:9" ht="15.75">
      <c r="A9" s="17" t="s">
        <v>141</v>
      </c>
      <c r="B9" s="18">
        <v>644</v>
      </c>
      <c r="C9" s="17" t="s">
        <v>123</v>
      </c>
      <c r="D9" s="20" t="s">
        <v>124</v>
      </c>
      <c r="E9" s="19" t="s">
        <v>125</v>
      </c>
      <c r="F9" s="18" t="s">
        <v>126</v>
      </c>
      <c r="H9" s="22" t="s">
        <v>141</v>
      </c>
      <c r="I9" s="22"/>
    </row>
    <row r="10" spans="1:9" ht="15.75">
      <c r="A10" s="17" t="s">
        <v>142</v>
      </c>
      <c r="B10" s="18">
        <v>511</v>
      </c>
      <c r="C10" s="19" t="s">
        <v>143</v>
      </c>
      <c r="D10" s="20" t="s">
        <v>144</v>
      </c>
      <c r="E10" s="19" t="s">
        <v>145</v>
      </c>
      <c r="F10" s="18" t="s">
        <v>146</v>
      </c>
      <c r="H10" s="22" t="s">
        <v>142</v>
      </c>
      <c r="I10" s="22"/>
    </row>
    <row r="11" spans="1:9" ht="15.75">
      <c r="A11" s="17" t="s">
        <v>147</v>
      </c>
      <c r="B11" s="18">
        <v>311</v>
      </c>
      <c r="C11" s="17" t="s">
        <v>148</v>
      </c>
      <c r="D11" s="20" t="s">
        <v>149</v>
      </c>
      <c r="E11" s="19" t="s">
        <v>150</v>
      </c>
      <c r="F11" s="18" t="s">
        <v>151</v>
      </c>
      <c r="H11" s="22" t="s">
        <v>147</v>
      </c>
      <c r="I11" s="22"/>
    </row>
    <row r="12" spans="1:9" ht="15.75">
      <c r="A12" s="17" t="s">
        <v>152</v>
      </c>
      <c r="B12" s="18">
        <v>312</v>
      </c>
      <c r="C12" s="17" t="s">
        <v>148</v>
      </c>
      <c r="D12" s="20" t="s">
        <v>149</v>
      </c>
      <c r="E12" s="19" t="s">
        <v>150</v>
      </c>
      <c r="F12" s="18" t="s">
        <v>151</v>
      </c>
      <c r="H12" s="22" t="s">
        <v>152</v>
      </c>
      <c r="I12" s="22"/>
    </row>
    <row r="13" spans="1:9" ht="15.75">
      <c r="A13" s="17" t="s">
        <v>153</v>
      </c>
      <c r="B13" s="18">
        <v>421</v>
      </c>
      <c r="C13" s="19" t="s">
        <v>154</v>
      </c>
      <c r="D13" s="20" t="s">
        <v>155</v>
      </c>
      <c r="E13" s="19" t="s">
        <v>156</v>
      </c>
      <c r="F13" s="18" t="s">
        <v>157</v>
      </c>
      <c r="H13" s="22" t="s">
        <v>153</v>
      </c>
      <c r="I13" s="22"/>
    </row>
    <row r="14" spans="1:9" ht="15.75">
      <c r="A14" s="17" t="s">
        <v>158</v>
      </c>
      <c r="B14" s="18">
        <v>321</v>
      </c>
      <c r="C14" s="19" t="s">
        <v>159</v>
      </c>
      <c r="D14" s="20" t="s">
        <v>160</v>
      </c>
      <c r="E14" s="19" t="s">
        <v>150</v>
      </c>
      <c r="F14" s="18" t="s">
        <v>151</v>
      </c>
      <c r="H14" s="22" t="s">
        <v>158</v>
      </c>
      <c r="I14" s="22"/>
    </row>
    <row r="15" spans="1:9" ht="15.75">
      <c r="A15" s="17" t="s">
        <v>161</v>
      </c>
      <c r="B15" s="18">
        <v>802</v>
      </c>
      <c r="C15" s="17" t="s">
        <v>136</v>
      </c>
      <c r="D15" s="20" t="s">
        <v>137</v>
      </c>
      <c r="E15" s="19" t="s">
        <v>138</v>
      </c>
      <c r="F15" s="18" t="s">
        <v>139</v>
      </c>
      <c r="H15" s="22" t="s">
        <v>161</v>
      </c>
      <c r="I15" s="22"/>
    </row>
    <row r="16" spans="1:9" ht="15.75">
      <c r="A16" s="17" t="s">
        <v>162</v>
      </c>
      <c r="B16" s="18">
        <v>631</v>
      </c>
      <c r="C16" s="17" t="s">
        <v>163</v>
      </c>
      <c r="D16" s="20" t="s">
        <v>164</v>
      </c>
      <c r="E16" s="19" t="s">
        <v>125</v>
      </c>
      <c r="F16" s="18" t="s">
        <v>126</v>
      </c>
      <c r="H16" s="22" t="s">
        <v>162</v>
      </c>
      <c r="I16" s="22"/>
    </row>
    <row r="17" spans="1:9" ht="15.75">
      <c r="A17" s="17" t="s">
        <v>165</v>
      </c>
      <c r="B17" s="18">
        <v>645</v>
      </c>
      <c r="C17" s="17" t="s">
        <v>123</v>
      </c>
      <c r="D17" s="20" t="s">
        <v>124</v>
      </c>
      <c r="E17" s="19" t="s">
        <v>125</v>
      </c>
      <c r="F17" s="18" t="s">
        <v>126</v>
      </c>
      <c r="H17" s="22" t="s">
        <v>165</v>
      </c>
      <c r="I17" s="22"/>
    </row>
    <row r="18" spans="1:9" ht="15.75">
      <c r="A18" s="17" t="s">
        <v>166</v>
      </c>
      <c r="B18" s="18">
        <v>521</v>
      </c>
      <c r="C18" s="19" t="s">
        <v>167</v>
      </c>
      <c r="D18" s="20" t="s">
        <v>168</v>
      </c>
      <c r="E18" s="19" t="s">
        <v>145</v>
      </c>
      <c r="F18" s="18" t="s">
        <v>146</v>
      </c>
      <c r="H18" s="22" t="s">
        <v>166</v>
      </c>
      <c r="I18" s="22"/>
    </row>
    <row r="19" spans="1:9" ht="15.75">
      <c r="A19" s="17" t="s">
        <v>169</v>
      </c>
      <c r="B19" s="18">
        <v>411</v>
      </c>
      <c r="C19" s="19" t="s">
        <v>170</v>
      </c>
      <c r="D19" s="20" t="s">
        <v>171</v>
      </c>
      <c r="E19" s="19" t="s">
        <v>156</v>
      </c>
      <c r="F19" s="18" t="s">
        <v>157</v>
      </c>
      <c r="H19" s="22" t="s">
        <v>169</v>
      </c>
      <c r="I19" s="22"/>
    </row>
    <row r="20" spans="1:9" ht="15.75">
      <c r="A20" s="17" t="s">
        <v>172</v>
      </c>
      <c r="B20" s="18">
        <v>422</v>
      </c>
      <c r="C20" s="19" t="s">
        <v>154</v>
      </c>
      <c r="D20" s="20" t="s">
        <v>155</v>
      </c>
      <c r="E20" s="19" t="s">
        <v>156</v>
      </c>
      <c r="F20" s="18" t="s">
        <v>157</v>
      </c>
      <c r="H20" s="22" t="s">
        <v>172</v>
      </c>
      <c r="I20" s="22"/>
    </row>
    <row r="21" spans="1:9" ht="15.75">
      <c r="A21" s="17" t="s">
        <v>173</v>
      </c>
      <c r="B21" s="18">
        <v>531</v>
      </c>
      <c r="C21" s="19" t="s">
        <v>174</v>
      </c>
      <c r="D21" s="20" t="s">
        <v>175</v>
      </c>
      <c r="E21" s="19" t="s">
        <v>145</v>
      </c>
      <c r="F21" s="18" t="s">
        <v>146</v>
      </c>
      <c r="H21" s="22" t="s">
        <v>173</v>
      </c>
      <c r="I21" s="22"/>
    </row>
    <row r="22" spans="1:9" ht="15.75">
      <c r="A22" s="17" t="s">
        <v>176</v>
      </c>
      <c r="B22" s="18">
        <v>512</v>
      </c>
      <c r="C22" s="19" t="s">
        <v>143</v>
      </c>
      <c r="D22" s="20" t="s">
        <v>144</v>
      </c>
      <c r="E22" s="19" t="s">
        <v>145</v>
      </c>
      <c r="F22" s="18" t="s">
        <v>146</v>
      </c>
      <c r="H22" s="22" t="s">
        <v>176</v>
      </c>
      <c r="I22" s="22"/>
    </row>
    <row r="23" spans="1:9" ht="15.75">
      <c r="A23" s="17" t="s">
        <v>177</v>
      </c>
      <c r="B23" s="18">
        <v>711</v>
      </c>
      <c r="C23" s="19" t="s">
        <v>178</v>
      </c>
      <c r="D23" s="20" t="s">
        <v>179</v>
      </c>
      <c r="E23" s="19" t="s">
        <v>180</v>
      </c>
      <c r="F23" s="18" t="s">
        <v>181</v>
      </c>
      <c r="H23" s="22" t="s">
        <v>177</v>
      </c>
      <c r="I23" s="22"/>
    </row>
    <row r="24" spans="1:9" ht="15.75">
      <c r="A24" s="17" t="s">
        <v>182</v>
      </c>
      <c r="B24" s="18">
        <v>522</v>
      </c>
      <c r="C24" s="19" t="s">
        <v>167</v>
      </c>
      <c r="D24" s="20" t="s">
        <v>168</v>
      </c>
      <c r="E24" s="19" t="s">
        <v>145</v>
      </c>
      <c r="F24" s="18" t="s">
        <v>146</v>
      </c>
      <c r="H24" s="22" t="s">
        <v>182</v>
      </c>
      <c r="I24" s="22"/>
    </row>
    <row r="25" spans="1:9" ht="15.75">
      <c r="A25" s="17" t="s">
        <v>183</v>
      </c>
      <c r="B25" s="18">
        <v>632</v>
      </c>
      <c r="C25" s="17" t="s">
        <v>163</v>
      </c>
      <c r="D25" s="20" t="s">
        <v>164</v>
      </c>
      <c r="E25" s="19" t="s">
        <v>125</v>
      </c>
      <c r="F25" s="18" t="s">
        <v>126</v>
      </c>
      <c r="H25" s="22" t="s">
        <v>183</v>
      </c>
      <c r="I25" s="22"/>
    </row>
    <row r="26" spans="1:9" ht="15.75">
      <c r="A26" s="17" t="s">
        <v>184</v>
      </c>
      <c r="B26" s="18">
        <v>313</v>
      </c>
      <c r="C26" s="17" t="s">
        <v>148</v>
      </c>
      <c r="D26" s="20" t="s">
        <v>149</v>
      </c>
      <c r="E26" s="19" t="s">
        <v>150</v>
      </c>
      <c r="F26" s="18" t="s">
        <v>151</v>
      </c>
      <c r="H26" s="22" t="s">
        <v>184</v>
      </c>
      <c r="I26" s="22"/>
    </row>
    <row r="27" spans="1:9" ht="15.75">
      <c r="A27" s="17" t="s">
        <v>185</v>
      </c>
      <c r="B27" s="18">
        <v>412</v>
      </c>
      <c r="C27" s="19" t="s">
        <v>170</v>
      </c>
      <c r="D27" s="20" t="s">
        <v>171</v>
      </c>
      <c r="E27" s="19" t="s">
        <v>156</v>
      </c>
      <c r="F27" s="18" t="s">
        <v>157</v>
      </c>
      <c r="H27" s="22" t="s">
        <v>185</v>
      </c>
      <c r="I27" s="22"/>
    </row>
    <row r="28" spans="1:9" ht="15.75">
      <c r="A28" s="17" t="s">
        <v>186</v>
      </c>
      <c r="B28" s="18">
        <v>803</v>
      </c>
      <c r="C28" s="17" t="s">
        <v>136</v>
      </c>
      <c r="D28" s="20" t="s">
        <v>137</v>
      </c>
      <c r="E28" s="19" t="s">
        <v>138</v>
      </c>
      <c r="F28" s="18" t="s">
        <v>139</v>
      </c>
      <c r="H28" s="22" t="s">
        <v>186</v>
      </c>
      <c r="I28" s="22"/>
    </row>
    <row r="29" spans="1:9" ht="15.75">
      <c r="A29" s="17" t="s">
        <v>187</v>
      </c>
      <c r="B29" s="18">
        <v>203</v>
      </c>
      <c r="C29" s="19" t="s">
        <v>109</v>
      </c>
      <c r="D29" s="20" t="s">
        <v>110</v>
      </c>
      <c r="E29" s="19" t="s">
        <v>111</v>
      </c>
      <c r="F29" s="18" t="s">
        <v>112</v>
      </c>
      <c r="H29" s="22" t="s">
        <v>187</v>
      </c>
      <c r="I29" s="22"/>
    </row>
    <row r="30" spans="1:9" ht="15.75">
      <c r="A30" s="17" t="s">
        <v>188</v>
      </c>
      <c r="B30" s="18">
        <v>322</v>
      </c>
      <c r="C30" s="19" t="s">
        <v>159</v>
      </c>
      <c r="D30" s="20" t="s">
        <v>160</v>
      </c>
      <c r="E30" s="19" t="s">
        <v>150</v>
      </c>
      <c r="F30" s="18" t="s">
        <v>151</v>
      </c>
      <c r="H30" s="22" t="s">
        <v>188</v>
      </c>
      <c r="I30" s="22"/>
    </row>
    <row r="31" spans="1:9" ht="15.75">
      <c r="A31" s="17" t="s">
        <v>189</v>
      </c>
      <c r="B31" s="18">
        <v>204</v>
      </c>
      <c r="C31" s="19" t="s">
        <v>109</v>
      </c>
      <c r="D31" s="20" t="s">
        <v>110</v>
      </c>
      <c r="E31" s="19" t="s">
        <v>111</v>
      </c>
      <c r="F31" s="18" t="s">
        <v>112</v>
      </c>
      <c r="H31" s="22" t="s">
        <v>189</v>
      </c>
      <c r="I31" s="22"/>
    </row>
    <row r="32" spans="1:9" ht="15.75">
      <c r="A32" s="17" t="s">
        <v>190</v>
      </c>
      <c r="B32" s="18">
        <v>721</v>
      </c>
      <c r="C32" s="19" t="s">
        <v>191</v>
      </c>
      <c r="D32" s="20" t="s">
        <v>192</v>
      </c>
      <c r="E32" s="19" t="s">
        <v>180</v>
      </c>
      <c r="F32" s="18" t="s">
        <v>181</v>
      </c>
      <c r="H32" s="22" t="s">
        <v>190</v>
      </c>
      <c r="I32" s="22"/>
    </row>
    <row r="33" spans="1:9" ht="15.75">
      <c r="A33" s="17" t="s">
        <v>193</v>
      </c>
      <c r="B33" s="18">
        <v>205</v>
      </c>
      <c r="C33" s="19" t="s">
        <v>109</v>
      </c>
      <c r="D33" s="20" t="s">
        <v>110</v>
      </c>
      <c r="E33" s="19" t="s">
        <v>111</v>
      </c>
      <c r="F33" s="18" t="s">
        <v>112</v>
      </c>
      <c r="H33" s="22" t="s">
        <v>193</v>
      </c>
      <c r="I33" s="22"/>
    </row>
    <row r="34" spans="1:9" ht="15.75">
      <c r="A34" s="17" t="s">
        <v>194</v>
      </c>
      <c r="B34" s="18">
        <v>513</v>
      </c>
      <c r="C34" s="19" t="s">
        <v>143</v>
      </c>
      <c r="D34" s="20" t="s">
        <v>144</v>
      </c>
      <c r="E34" s="19" t="s">
        <v>145</v>
      </c>
      <c r="F34" s="18" t="s">
        <v>146</v>
      </c>
      <c r="H34" s="22" t="s">
        <v>194</v>
      </c>
      <c r="I34" s="22"/>
    </row>
    <row r="35" spans="1:9" ht="15.75">
      <c r="A35" s="17" t="s">
        <v>195</v>
      </c>
      <c r="B35" s="18">
        <v>423</v>
      </c>
      <c r="C35" s="19" t="s">
        <v>154</v>
      </c>
      <c r="D35" s="20" t="s">
        <v>155</v>
      </c>
      <c r="E35" s="19" t="s">
        <v>156</v>
      </c>
      <c r="F35" s="18" t="s">
        <v>157</v>
      </c>
      <c r="H35" s="22" t="s">
        <v>195</v>
      </c>
      <c r="I35" s="22"/>
    </row>
    <row r="36" spans="1:9" ht="15.75">
      <c r="A36" s="17" t="s">
        <v>196</v>
      </c>
      <c r="B36" s="18">
        <v>424</v>
      </c>
      <c r="C36" s="19" t="s">
        <v>154</v>
      </c>
      <c r="D36" s="20" t="s">
        <v>155</v>
      </c>
      <c r="E36" s="19" t="s">
        <v>156</v>
      </c>
      <c r="F36" s="18" t="s">
        <v>157</v>
      </c>
      <c r="H36" s="22" t="s">
        <v>196</v>
      </c>
      <c r="I36" s="22"/>
    </row>
    <row r="37" spans="1:9" ht="15.75">
      <c r="A37" s="17" t="s">
        <v>197</v>
      </c>
      <c r="B37" s="18">
        <v>206</v>
      </c>
      <c r="C37" s="19" t="s">
        <v>109</v>
      </c>
      <c r="D37" s="20" t="s">
        <v>110</v>
      </c>
      <c r="E37" s="19" t="s">
        <v>111</v>
      </c>
      <c r="F37" s="18" t="s">
        <v>112</v>
      </c>
      <c r="H37" s="22" t="s">
        <v>197</v>
      </c>
      <c r="I37" s="22"/>
    </row>
    <row r="38" spans="1:9" ht="15.75">
      <c r="A38" s="17" t="s">
        <v>198</v>
      </c>
      <c r="B38" s="18">
        <v>207</v>
      </c>
      <c r="C38" s="19" t="s">
        <v>109</v>
      </c>
      <c r="D38" s="20" t="s">
        <v>110</v>
      </c>
      <c r="E38" s="19" t="s">
        <v>111</v>
      </c>
      <c r="F38" s="18" t="s">
        <v>112</v>
      </c>
      <c r="H38" s="22" t="s">
        <v>198</v>
      </c>
      <c r="I38" s="22"/>
    </row>
    <row r="39" spans="1:9" ht="15.75">
      <c r="A39" s="17" t="s">
        <v>199</v>
      </c>
      <c r="B39" s="18">
        <v>425</v>
      </c>
      <c r="C39" s="19" t="s">
        <v>154</v>
      </c>
      <c r="D39" s="20" t="s">
        <v>155</v>
      </c>
      <c r="E39" s="19" t="s">
        <v>156</v>
      </c>
      <c r="F39" s="18" t="s">
        <v>157</v>
      </c>
      <c r="H39" s="22" t="s">
        <v>199</v>
      </c>
      <c r="I39" s="22"/>
    </row>
    <row r="40" spans="1:9" ht="15.75">
      <c r="A40" s="17" t="s">
        <v>200</v>
      </c>
      <c r="B40" s="18">
        <v>523</v>
      </c>
      <c r="C40" s="19" t="s">
        <v>167</v>
      </c>
      <c r="D40" s="20" t="s">
        <v>168</v>
      </c>
      <c r="E40" s="19" t="s">
        <v>145</v>
      </c>
      <c r="F40" s="18" t="s">
        <v>146</v>
      </c>
      <c r="H40" s="22" t="s">
        <v>200</v>
      </c>
      <c r="I40" s="22"/>
    </row>
    <row r="41" spans="1:9" ht="15.75">
      <c r="A41" s="17" t="s">
        <v>201</v>
      </c>
      <c r="B41" s="18">
        <v>804</v>
      </c>
      <c r="C41" s="17" t="s">
        <v>136</v>
      </c>
      <c r="D41" s="20" t="s">
        <v>137</v>
      </c>
      <c r="E41" s="19" t="s">
        <v>138</v>
      </c>
      <c r="F41" s="18" t="s">
        <v>139</v>
      </c>
      <c r="H41" s="22" t="s">
        <v>201</v>
      </c>
      <c r="I41" s="22"/>
    </row>
    <row r="42" spans="1:9" ht="15.75">
      <c r="A42" s="17" t="s">
        <v>202</v>
      </c>
      <c r="B42" s="18">
        <v>208</v>
      </c>
      <c r="C42" s="19" t="s">
        <v>109</v>
      </c>
      <c r="D42" s="20" t="s">
        <v>110</v>
      </c>
      <c r="E42" s="19" t="s">
        <v>111</v>
      </c>
      <c r="F42" s="18" t="s">
        <v>112</v>
      </c>
      <c r="H42" s="22" t="s">
        <v>202</v>
      </c>
      <c r="I42" s="22"/>
    </row>
    <row r="43" spans="1:9" ht="15.75">
      <c r="A43" s="17" t="s">
        <v>203</v>
      </c>
      <c r="B43" s="18">
        <v>712</v>
      </c>
      <c r="C43" s="19" t="s">
        <v>178</v>
      </c>
      <c r="D43" s="20" t="s">
        <v>179</v>
      </c>
      <c r="E43" s="19" t="s">
        <v>180</v>
      </c>
      <c r="F43" s="18" t="s">
        <v>181</v>
      </c>
      <c r="H43" s="22" t="s">
        <v>203</v>
      </c>
      <c r="I43" s="22"/>
    </row>
    <row r="44" spans="1:9" ht="15.75">
      <c r="A44" s="17" t="s">
        <v>204</v>
      </c>
      <c r="B44" s="18">
        <v>805</v>
      </c>
      <c r="C44" s="17" t="s">
        <v>136</v>
      </c>
      <c r="D44" s="20" t="s">
        <v>137</v>
      </c>
      <c r="E44" s="19" t="s">
        <v>138</v>
      </c>
      <c r="F44" s="18" t="s">
        <v>139</v>
      </c>
      <c r="H44" s="22" t="s">
        <v>204</v>
      </c>
      <c r="I44" s="22"/>
    </row>
    <row r="45" spans="1:9" ht="15.75">
      <c r="A45" s="17" t="s">
        <v>205</v>
      </c>
      <c r="B45" s="18">
        <v>806</v>
      </c>
      <c r="C45" s="17" t="s">
        <v>136</v>
      </c>
      <c r="D45" s="20" t="s">
        <v>137</v>
      </c>
      <c r="E45" s="19" t="s">
        <v>138</v>
      </c>
      <c r="F45" s="18" t="s">
        <v>139</v>
      </c>
      <c r="H45" s="22" t="s">
        <v>205</v>
      </c>
      <c r="I45" s="22"/>
    </row>
    <row r="46" spans="1:9" ht="15.75">
      <c r="A46" s="17" t="s">
        <v>206</v>
      </c>
      <c r="B46" s="18">
        <v>532</v>
      </c>
      <c r="C46" s="19" t="s">
        <v>174</v>
      </c>
      <c r="D46" s="20" t="s">
        <v>175</v>
      </c>
      <c r="E46" s="19" t="s">
        <v>145</v>
      </c>
      <c r="F46" s="18" t="s">
        <v>146</v>
      </c>
      <c r="H46" s="22" t="s">
        <v>206</v>
      </c>
      <c r="I46" s="22"/>
    </row>
    <row r="47" spans="1:9" ht="15.75">
      <c r="A47" s="17" t="s">
        <v>207</v>
      </c>
      <c r="B47" s="18">
        <v>633</v>
      </c>
      <c r="C47" s="17" t="s">
        <v>163</v>
      </c>
      <c r="D47" s="20" t="s">
        <v>164</v>
      </c>
      <c r="E47" s="19" t="s">
        <v>125</v>
      </c>
      <c r="F47" s="18" t="s">
        <v>126</v>
      </c>
      <c r="H47" s="22" t="s">
        <v>207</v>
      </c>
      <c r="I47" s="22"/>
    </row>
    <row r="48" spans="1:9" ht="15.75">
      <c r="A48" s="17" t="s">
        <v>208</v>
      </c>
      <c r="B48" s="18">
        <v>314</v>
      </c>
      <c r="C48" s="17" t="s">
        <v>148</v>
      </c>
      <c r="D48" s="20" t="s">
        <v>149</v>
      </c>
      <c r="E48" s="19" t="s">
        <v>150</v>
      </c>
      <c r="F48" s="18" t="s">
        <v>151</v>
      </c>
      <c r="H48" s="22" t="s">
        <v>208</v>
      </c>
      <c r="I48" s="22"/>
    </row>
    <row r="49" spans="1:9" ht="15.75">
      <c r="A49" s="17" t="s">
        <v>209</v>
      </c>
      <c r="B49" s="18">
        <v>324</v>
      </c>
      <c r="C49" s="19" t="s">
        <v>159</v>
      </c>
      <c r="D49" s="20" t="s">
        <v>160</v>
      </c>
      <c r="E49" s="19" t="s">
        <v>150</v>
      </c>
      <c r="F49" s="18" t="s">
        <v>151</v>
      </c>
      <c r="H49" s="22" t="s">
        <v>209</v>
      </c>
      <c r="I49" s="22"/>
    </row>
    <row r="50" spans="1:9" ht="15.75">
      <c r="A50" s="17" t="s">
        <v>210</v>
      </c>
      <c r="B50" s="18">
        <v>323</v>
      </c>
      <c r="C50" s="19" t="s">
        <v>159</v>
      </c>
      <c r="D50" s="20" t="s">
        <v>160</v>
      </c>
      <c r="E50" s="19" t="s">
        <v>150</v>
      </c>
      <c r="F50" s="18" t="s">
        <v>151</v>
      </c>
      <c r="H50" s="22" t="s">
        <v>210</v>
      </c>
      <c r="I50" s="22"/>
    </row>
    <row r="51" spans="1:9" ht="15.75">
      <c r="A51" s="17" t="s">
        <v>211</v>
      </c>
      <c r="B51" s="18">
        <v>325</v>
      </c>
      <c r="C51" s="19" t="s">
        <v>159</v>
      </c>
      <c r="D51" s="20" t="s">
        <v>160</v>
      </c>
      <c r="E51" s="19" t="s">
        <v>150</v>
      </c>
      <c r="F51" s="18" t="s">
        <v>151</v>
      </c>
      <c r="H51" s="22" t="s">
        <v>211</v>
      </c>
      <c r="I51" s="22"/>
    </row>
    <row r="52" spans="1:9" ht="15.75">
      <c r="A52" s="25" t="s">
        <v>212</v>
      </c>
      <c r="B52" s="26">
        <v>100</v>
      </c>
      <c r="C52" s="25" t="s">
        <v>213</v>
      </c>
      <c r="D52" s="27" t="s">
        <v>214</v>
      </c>
      <c r="E52" s="25" t="s">
        <v>212</v>
      </c>
      <c r="F52" s="26" t="s">
        <v>215</v>
      </c>
      <c r="H52" s="22" t="s">
        <v>212</v>
      </c>
      <c r="I52" s="22"/>
    </row>
    <row r="53" spans="1:9" ht="15.75">
      <c r="A53" s="17" t="s">
        <v>216</v>
      </c>
      <c r="B53" s="18">
        <v>209</v>
      </c>
      <c r="C53" s="19" t="s">
        <v>109</v>
      </c>
      <c r="D53" s="20" t="s">
        <v>110</v>
      </c>
      <c r="E53" s="19" t="s">
        <v>111</v>
      </c>
      <c r="F53" s="18" t="s">
        <v>112</v>
      </c>
      <c r="H53" s="22" t="s">
        <v>216</v>
      </c>
      <c r="I53" s="22"/>
    </row>
    <row r="54" spans="1:9" ht="15.75">
      <c r="A54" s="17" t="s">
        <v>217</v>
      </c>
      <c r="B54" s="18" t="s">
        <v>218</v>
      </c>
      <c r="C54" s="19" t="s">
        <v>109</v>
      </c>
      <c r="D54" s="20" t="s">
        <v>110</v>
      </c>
      <c r="E54" s="19" t="s">
        <v>111</v>
      </c>
      <c r="F54" s="18" t="s">
        <v>112</v>
      </c>
      <c r="H54" s="22" t="s">
        <v>217</v>
      </c>
      <c r="I54" s="22"/>
    </row>
    <row r="55" spans="1:9" ht="15.75">
      <c r="A55" s="17" t="s">
        <v>219</v>
      </c>
      <c r="B55" s="18">
        <v>315</v>
      </c>
      <c r="C55" s="17" t="s">
        <v>148</v>
      </c>
      <c r="D55" s="20" t="s">
        <v>149</v>
      </c>
      <c r="E55" s="19" t="s">
        <v>150</v>
      </c>
      <c r="F55" s="18" t="s">
        <v>151</v>
      </c>
      <c r="H55" s="22" t="s">
        <v>219</v>
      </c>
      <c r="I55" s="22"/>
    </row>
    <row r="56" spans="1:9" ht="15.75">
      <c r="A56" s="17" t="s">
        <v>220</v>
      </c>
      <c r="B56" s="18">
        <v>713</v>
      </c>
      <c r="C56" s="19" t="s">
        <v>178</v>
      </c>
      <c r="D56" s="20" t="s">
        <v>179</v>
      </c>
      <c r="E56" s="19" t="s">
        <v>180</v>
      </c>
      <c r="F56" s="18" t="s">
        <v>181</v>
      </c>
      <c r="H56" s="22" t="s">
        <v>220</v>
      </c>
      <c r="I56" s="22"/>
    </row>
    <row r="57" spans="1:9" ht="15.75">
      <c r="A57" s="17" t="s">
        <v>221</v>
      </c>
      <c r="B57" s="18">
        <v>714</v>
      </c>
      <c r="C57" s="19" t="s">
        <v>178</v>
      </c>
      <c r="D57" s="20" t="s">
        <v>179</v>
      </c>
      <c r="E57" s="19" t="s">
        <v>180</v>
      </c>
      <c r="F57" s="18" t="s">
        <v>181</v>
      </c>
      <c r="H57" s="22" t="s">
        <v>221</v>
      </c>
      <c r="I57" s="22"/>
    </row>
    <row r="58" spans="1:9" ht="15.75">
      <c r="A58" s="17" t="s">
        <v>222</v>
      </c>
      <c r="B58" s="18" t="s">
        <v>223</v>
      </c>
      <c r="C58" s="19" t="s">
        <v>109</v>
      </c>
      <c r="D58" s="20" t="s">
        <v>110</v>
      </c>
      <c r="E58" s="19" t="s">
        <v>111</v>
      </c>
      <c r="F58" s="18" t="s">
        <v>112</v>
      </c>
      <c r="H58" s="22" t="s">
        <v>222</v>
      </c>
      <c r="I58" s="22"/>
    </row>
    <row r="59" spans="1:9" ht="15.75">
      <c r="A59" s="17" t="s">
        <v>224</v>
      </c>
      <c r="B59" s="18" t="s">
        <v>225</v>
      </c>
      <c r="C59" s="19" t="s">
        <v>109</v>
      </c>
      <c r="D59" s="20" t="s">
        <v>110</v>
      </c>
      <c r="E59" s="19" t="s">
        <v>111</v>
      </c>
      <c r="F59" s="18" t="s">
        <v>112</v>
      </c>
      <c r="H59" s="22" t="s">
        <v>224</v>
      </c>
      <c r="I59" s="22"/>
    </row>
    <row r="60" spans="1:9" ht="15.75">
      <c r="A60" s="17" t="s">
        <v>226</v>
      </c>
      <c r="B60" s="18">
        <v>326</v>
      </c>
      <c r="C60" s="19" t="s">
        <v>159</v>
      </c>
      <c r="D60" s="20" t="s">
        <v>160</v>
      </c>
      <c r="E60" s="19" t="s">
        <v>150</v>
      </c>
      <c r="F60" s="18" t="s">
        <v>151</v>
      </c>
      <c r="H60" s="22" t="s">
        <v>226</v>
      </c>
      <c r="I60" s="22"/>
    </row>
    <row r="61" spans="1:9" ht="15.75">
      <c r="A61" s="17" t="s">
        <v>227</v>
      </c>
      <c r="B61" s="18">
        <v>524</v>
      </c>
      <c r="C61" s="19" t="s">
        <v>167</v>
      </c>
      <c r="D61" s="20" t="s">
        <v>168</v>
      </c>
      <c r="E61" s="19" t="s">
        <v>145</v>
      </c>
      <c r="F61" s="18" t="s">
        <v>146</v>
      </c>
      <c r="H61" s="22" t="s">
        <v>227</v>
      </c>
      <c r="I61" s="22"/>
    </row>
    <row r="62" spans="1:9" ht="15.75">
      <c r="A62" s="17" t="s">
        <v>228</v>
      </c>
      <c r="B62" s="18">
        <v>514</v>
      </c>
      <c r="C62" s="19" t="s">
        <v>143</v>
      </c>
      <c r="D62" s="20" t="s">
        <v>144</v>
      </c>
      <c r="E62" s="19" t="s">
        <v>145</v>
      </c>
      <c r="F62" s="18" t="s">
        <v>146</v>
      </c>
      <c r="H62" s="22" t="s">
        <v>228</v>
      </c>
      <c r="I62" s="22"/>
    </row>
    <row r="63" spans="1:9" ht="15.75">
      <c r="A63" s="17" t="s">
        <v>229</v>
      </c>
      <c r="B63" s="18">
        <v>413</v>
      </c>
      <c r="C63" s="19" t="s">
        <v>170</v>
      </c>
      <c r="D63" s="20" t="s">
        <v>171</v>
      </c>
      <c r="E63" s="19" t="s">
        <v>156</v>
      </c>
      <c r="F63" s="18" t="s">
        <v>157</v>
      </c>
      <c r="H63" s="22" t="s">
        <v>229</v>
      </c>
      <c r="I63" s="22"/>
    </row>
    <row r="64" spans="1:9" ht="15.75">
      <c r="A64" s="17" t="s">
        <v>230</v>
      </c>
      <c r="B64" s="18">
        <v>316</v>
      </c>
      <c r="C64" s="17" t="s">
        <v>148</v>
      </c>
      <c r="D64" s="20" t="s">
        <v>149</v>
      </c>
      <c r="E64" s="19" t="s">
        <v>150</v>
      </c>
      <c r="F64" s="18" t="s">
        <v>151</v>
      </c>
      <c r="H64" s="22" t="s">
        <v>230</v>
      </c>
      <c r="I64" s="22"/>
    </row>
    <row r="65" spans="1:9" ht="15.75">
      <c r="A65" s="17" t="s">
        <v>231</v>
      </c>
      <c r="B65" s="18">
        <v>533</v>
      </c>
      <c r="C65" s="19" t="s">
        <v>174</v>
      </c>
      <c r="D65" s="20" t="s">
        <v>175</v>
      </c>
      <c r="E65" s="19" t="s">
        <v>145</v>
      </c>
      <c r="F65" s="18" t="s">
        <v>146</v>
      </c>
      <c r="H65" s="22" t="s">
        <v>231</v>
      </c>
      <c r="I65" s="22"/>
    </row>
    <row r="66" spans="1:9" ht="15.75">
      <c r="A66" s="17" t="s">
        <v>232</v>
      </c>
      <c r="B66" s="18">
        <v>715</v>
      </c>
      <c r="C66" s="19" t="s">
        <v>178</v>
      </c>
      <c r="D66" s="20" t="s">
        <v>179</v>
      </c>
      <c r="E66" s="19" t="s">
        <v>180</v>
      </c>
      <c r="F66" s="18" t="s">
        <v>181</v>
      </c>
      <c r="H66" s="22" t="s">
        <v>232</v>
      </c>
      <c r="I66" s="22"/>
    </row>
    <row r="67" spans="1:9" ht="15.75">
      <c r="A67" s="17" t="s">
        <v>233</v>
      </c>
      <c r="B67" s="18">
        <v>317</v>
      </c>
      <c r="C67" s="17" t="s">
        <v>148</v>
      </c>
      <c r="D67" s="20" t="s">
        <v>149</v>
      </c>
      <c r="E67" s="19" t="s">
        <v>150</v>
      </c>
      <c r="F67" s="18" t="s">
        <v>151</v>
      </c>
      <c r="H67" s="22" t="s">
        <v>233</v>
      </c>
      <c r="I67" s="22"/>
    </row>
    <row r="68" spans="1:9" ht="15.75">
      <c r="A68" s="17" t="s">
        <v>234</v>
      </c>
      <c r="B68" s="18">
        <v>327</v>
      </c>
      <c r="C68" s="19" t="s">
        <v>159</v>
      </c>
      <c r="D68" s="20" t="s">
        <v>160</v>
      </c>
      <c r="E68" s="19" t="s">
        <v>150</v>
      </c>
      <c r="F68" s="18" t="s">
        <v>151</v>
      </c>
      <c r="H68" s="22" t="s">
        <v>234</v>
      </c>
      <c r="I68" s="22"/>
    </row>
    <row r="69" spans="1:9" ht="15.75">
      <c r="A69" s="17" t="s">
        <v>235</v>
      </c>
      <c r="B69" s="18">
        <v>426</v>
      </c>
      <c r="C69" s="19" t="s">
        <v>154</v>
      </c>
      <c r="D69" s="20" t="s">
        <v>155</v>
      </c>
      <c r="E69" s="19" t="s">
        <v>156</v>
      </c>
      <c r="F69" s="18" t="s">
        <v>157</v>
      </c>
      <c r="H69" s="22" t="s">
        <v>235</v>
      </c>
      <c r="I69" s="22"/>
    </row>
    <row r="70" spans="1:9" ht="15.75">
      <c r="A70" s="17" t="s">
        <v>236</v>
      </c>
      <c r="B70" s="18">
        <v>525</v>
      </c>
      <c r="C70" s="19" t="s">
        <v>167</v>
      </c>
      <c r="D70" s="20" t="s">
        <v>168</v>
      </c>
      <c r="E70" s="19" t="s">
        <v>145</v>
      </c>
      <c r="F70" s="18" t="s">
        <v>146</v>
      </c>
      <c r="H70" s="22" t="s">
        <v>236</v>
      </c>
      <c r="I70" s="22"/>
    </row>
    <row r="71" spans="1:9" ht="15.75">
      <c r="A71" s="17" t="s">
        <v>237</v>
      </c>
      <c r="B71" s="18">
        <v>634</v>
      </c>
      <c r="C71" s="17" t="s">
        <v>163</v>
      </c>
      <c r="D71" s="20" t="s">
        <v>164</v>
      </c>
      <c r="E71" s="19" t="s">
        <v>125</v>
      </c>
      <c r="F71" s="18" t="s">
        <v>126</v>
      </c>
      <c r="H71" s="22" t="s">
        <v>237</v>
      </c>
      <c r="I71" s="22"/>
    </row>
    <row r="72" spans="1:9" ht="15.75">
      <c r="A72" s="17" t="s">
        <v>238</v>
      </c>
      <c r="B72" s="18">
        <v>722</v>
      </c>
      <c r="C72" s="19" t="s">
        <v>191</v>
      </c>
      <c r="D72" s="20" t="s">
        <v>192</v>
      </c>
      <c r="E72" s="19" t="s">
        <v>180</v>
      </c>
      <c r="F72" s="18" t="s">
        <v>181</v>
      </c>
      <c r="H72" s="22" t="s">
        <v>238</v>
      </c>
      <c r="I72" s="22"/>
    </row>
    <row r="73" spans="1:9" ht="15.75">
      <c r="A73" s="17" t="s">
        <v>239</v>
      </c>
      <c r="B73" s="18">
        <v>427</v>
      </c>
      <c r="C73" s="19" t="s">
        <v>154</v>
      </c>
      <c r="D73" s="20" t="s">
        <v>155</v>
      </c>
      <c r="E73" s="19" t="s">
        <v>156</v>
      </c>
      <c r="F73" s="18" t="s">
        <v>157</v>
      </c>
      <c r="H73" s="22" t="s">
        <v>239</v>
      </c>
      <c r="I73" s="22"/>
    </row>
    <row r="74" spans="1:9" ht="15.75">
      <c r="A74" s="17" t="s">
        <v>240</v>
      </c>
      <c r="B74" s="18">
        <v>534</v>
      </c>
      <c r="C74" s="19" t="s">
        <v>174</v>
      </c>
      <c r="D74" s="20" t="s">
        <v>175</v>
      </c>
      <c r="E74" s="19" t="s">
        <v>145</v>
      </c>
      <c r="F74" s="18" t="s">
        <v>146</v>
      </c>
      <c r="H74" s="22" t="s">
        <v>240</v>
      </c>
      <c r="I74" s="22"/>
    </row>
    <row r="75" spans="1:9" ht="15.75">
      <c r="A75" s="17" t="s">
        <v>241</v>
      </c>
      <c r="B75" s="18">
        <v>723</v>
      </c>
      <c r="C75" s="19" t="s">
        <v>191</v>
      </c>
      <c r="D75" s="20" t="s">
        <v>192</v>
      </c>
      <c r="E75" s="19" t="s">
        <v>180</v>
      </c>
      <c r="F75" s="18" t="s">
        <v>181</v>
      </c>
      <c r="H75" s="22" t="s">
        <v>241</v>
      </c>
      <c r="I75" s="22"/>
    </row>
    <row r="76" spans="1:9" ht="15.75">
      <c r="A76" s="17" t="s">
        <v>242</v>
      </c>
      <c r="B76" s="18">
        <v>646</v>
      </c>
      <c r="C76" s="17" t="s">
        <v>123</v>
      </c>
      <c r="D76" s="20" t="s">
        <v>124</v>
      </c>
      <c r="E76" s="19" t="s">
        <v>125</v>
      </c>
      <c r="F76" s="18" t="s">
        <v>126</v>
      </c>
      <c r="H76" s="22" t="s">
        <v>242</v>
      </c>
      <c r="I76" s="22"/>
    </row>
    <row r="77" spans="1:9" ht="15.75">
      <c r="A77" s="17" t="s">
        <v>243</v>
      </c>
      <c r="B77" s="18">
        <v>724</v>
      </c>
      <c r="C77" s="19" t="s">
        <v>191</v>
      </c>
      <c r="D77" s="20" t="s">
        <v>192</v>
      </c>
      <c r="E77" s="19" t="s">
        <v>180</v>
      </c>
      <c r="F77" s="18" t="s">
        <v>181</v>
      </c>
      <c r="H77" s="22" t="s">
        <v>243</v>
      </c>
      <c r="I77" s="22"/>
    </row>
    <row r="78" spans="1:9" ht="15.75">
      <c r="A78" s="17" t="s">
        <v>244</v>
      </c>
      <c r="B78" s="18">
        <v>647</v>
      </c>
      <c r="C78" s="17" t="s">
        <v>123</v>
      </c>
      <c r="D78" s="20" t="s">
        <v>124</v>
      </c>
      <c r="E78" s="19" t="s">
        <v>125</v>
      </c>
      <c r="F78" s="18" t="s">
        <v>126</v>
      </c>
      <c r="H78" s="22" t="s">
        <v>244</v>
      </c>
      <c r="I78" s="22"/>
    </row>
    <row r="79" spans="1:9" ht="15.75">
      <c r="A79" s="17" t="s">
        <v>245</v>
      </c>
      <c r="B79" s="18">
        <v>635</v>
      </c>
      <c r="C79" s="17" t="s">
        <v>163</v>
      </c>
      <c r="D79" s="20" t="s">
        <v>164</v>
      </c>
      <c r="E79" s="19" t="s">
        <v>125</v>
      </c>
      <c r="F79" s="18" t="s">
        <v>126</v>
      </c>
      <c r="H79" s="22" t="s">
        <v>245</v>
      </c>
      <c r="I79" s="22"/>
    </row>
  </sheetData>
  <sheetProtection password="DF3A" sheet="1" objects="1" scenarios="1"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32"/>
  <sheetViews>
    <sheetView view="pageBreakPreview" zoomScaleSheetLayoutView="100" workbookViewId="0" topLeftCell="A1">
      <selection activeCell="B3" sqref="B3:B31 D3:D31 F3:F31 H3:H31 J3:J31"/>
    </sheetView>
  </sheetViews>
  <sheetFormatPr defaultColWidth="9.00390625" defaultRowHeight="15.75"/>
  <cols>
    <col min="1" max="1" width="13.50390625" style="0" customWidth="1"/>
    <col min="2" max="2" width="10.75390625" style="0" customWidth="1"/>
    <col min="3" max="3" width="17.00390625" style="0" customWidth="1"/>
    <col min="4" max="4" width="14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</cols>
  <sheetData>
    <row r="1" spans="1:10" ht="15.75">
      <c r="A1" s="341" t="s">
        <v>252</v>
      </c>
      <c r="B1" s="342"/>
      <c r="C1" s="341" t="s">
        <v>253</v>
      </c>
      <c r="D1" s="342"/>
      <c r="E1" s="341" t="s">
        <v>264</v>
      </c>
      <c r="F1" s="342"/>
      <c r="G1" s="341" t="s">
        <v>265</v>
      </c>
      <c r="H1" s="342"/>
      <c r="I1" s="341" t="s">
        <v>266</v>
      </c>
      <c r="J1" s="342"/>
    </row>
    <row r="2" spans="1:10" ht="15.75">
      <c r="A2" s="28" t="s">
        <v>246</v>
      </c>
      <c r="B2" s="36" t="s">
        <v>247</v>
      </c>
      <c r="C2" s="28" t="s">
        <v>246</v>
      </c>
      <c r="D2" s="28" t="s">
        <v>247</v>
      </c>
      <c r="E2" s="28" t="s">
        <v>246</v>
      </c>
      <c r="F2" s="28" t="s">
        <v>247</v>
      </c>
      <c r="G2" s="28" t="s">
        <v>246</v>
      </c>
      <c r="H2" s="28" t="s">
        <v>247</v>
      </c>
      <c r="I2" s="28" t="s">
        <v>246</v>
      </c>
      <c r="J2" s="28" t="s">
        <v>247</v>
      </c>
    </row>
    <row r="3" spans="1:10" ht="15.75">
      <c r="A3" s="29">
        <f>IF(List1!A108="1) materiál",List1!G108,0)</f>
        <v>0</v>
      </c>
      <c r="B3" s="29">
        <f>IF(List1!A108="1) materiál",List1!H108,0)</f>
        <v>0</v>
      </c>
      <c r="C3" s="29">
        <f>IF(List1!A108="2) ostatní nákupy",List1!G108,0)</f>
        <v>0</v>
      </c>
      <c r="D3" s="29">
        <f>IF(List1!A108="2) ostatní nákupy",List1!H108,0)</f>
        <v>0</v>
      </c>
      <c r="E3" s="29">
        <f>IF(List1!A108="3) služby",List1!G108,0)</f>
        <v>0</v>
      </c>
      <c r="F3" s="29">
        <f>IF(List1!A108="3) služby",List1!H108,0)</f>
        <v>0</v>
      </c>
      <c r="G3" s="29">
        <f>IF(List1!A108="4) OON",List1!G108,0)</f>
        <v>0</v>
      </c>
      <c r="H3" s="29">
        <f>IF(List1!A108="4) OON",List1!H108,0)</f>
        <v>0</v>
      </c>
      <c r="I3" s="29">
        <f>IF(List1!A108="5) ostatní",List1!G108,0)</f>
        <v>0</v>
      </c>
      <c r="J3" s="29">
        <f>IF(List1!A108="5) ostatní",List1!H108,0)</f>
        <v>0</v>
      </c>
    </row>
    <row r="4" spans="1:10" ht="15.75">
      <c r="A4" s="29">
        <f>IF(List1!A110="1) materiál",List1!G110,0)</f>
        <v>0</v>
      </c>
      <c r="B4" s="29">
        <f>IF(List1!A110="1) materiál",List1!H110,0)</f>
        <v>0</v>
      </c>
      <c r="C4" s="29">
        <f>IF(List1!A110="2) ostatní nákupy",List1!G110,0)</f>
        <v>0</v>
      </c>
      <c r="D4" s="29">
        <f>IF(List1!A110="2) ostatní nákupy",List1!H110,0)</f>
        <v>0</v>
      </c>
      <c r="E4" s="29">
        <f>IF(List1!A110="3) služby",List1!G110,0)</f>
        <v>0</v>
      </c>
      <c r="F4" s="29">
        <f>IF(List1!A110="3) služby",List1!H110,0)</f>
        <v>0</v>
      </c>
      <c r="G4" s="29">
        <f>IF(List1!A110="4) OON",List1!G110,0)</f>
        <v>0</v>
      </c>
      <c r="H4" s="29">
        <f>IF(List1!A110="4) OON",List1!H110,0)</f>
        <v>0</v>
      </c>
      <c r="I4" s="29">
        <f>IF(List1!A110="5) ostatní",List1!G110,0)</f>
        <v>0</v>
      </c>
      <c r="J4" s="29">
        <f>IF(List1!A110="5) ostatní",List1!H110,0)</f>
        <v>0</v>
      </c>
    </row>
    <row r="5" spans="1:10" ht="15.75">
      <c r="A5" s="29">
        <f>IF(List1!A112="1) materiál",List1!G112,0)</f>
        <v>0</v>
      </c>
      <c r="B5" s="29">
        <f>IF(List1!A112="1) materiál",List1!H112,0)</f>
        <v>0</v>
      </c>
      <c r="C5" s="29">
        <f>IF(List1!A112="2) ostatní nákupy",List1!G112,0)</f>
        <v>0</v>
      </c>
      <c r="D5" s="29">
        <f>IF(List1!A112="2) ostatní nákupy",List1!H112,0)</f>
        <v>0</v>
      </c>
      <c r="E5" s="29">
        <f>IF(List1!A112="3) služby",List1!G112,0)</f>
        <v>0</v>
      </c>
      <c r="F5" s="29">
        <f>IF(List1!A112="3) služby",List1!H112,0)</f>
        <v>0</v>
      </c>
      <c r="G5" s="29">
        <f>IF(List1!A112="4) OON",List1!G112,0)</f>
        <v>0</v>
      </c>
      <c r="H5" s="29">
        <f>IF(List1!A112="4) OON",List1!H112,0)</f>
        <v>0</v>
      </c>
      <c r="I5" s="29">
        <f>IF(List1!A112="5) ostatní",List1!G112,0)</f>
        <v>0</v>
      </c>
      <c r="J5" s="29">
        <f>IF(List1!A112="5) ostatní",List1!H112,0)</f>
        <v>0</v>
      </c>
    </row>
    <row r="6" spans="1:10" ht="15.75">
      <c r="A6" s="29">
        <f>IF(List1!A114="1) materiál",List1!G114,0)</f>
        <v>0</v>
      </c>
      <c r="B6" s="29">
        <f>IF(List1!A114="1) materiál",List1!H114,0)</f>
        <v>0</v>
      </c>
      <c r="C6" s="29">
        <f>IF(List1!A114="2) ostatní nákupy",List1!G114,0)</f>
        <v>0</v>
      </c>
      <c r="D6" s="29">
        <f>IF(List1!A114="2) ostatní nákupy",List1!H114,0)</f>
        <v>0</v>
      </c>
      <c r="E6" s="29">
        <f>IF(List1!A114="3) služby",List1!G114,0)</f>
        <v>0</v>
      </c>
      <c r="F6" s="29">
        <f>IF(List1!A114="3) služby",List1!H114,0)</f>
        <v>0</v>
      </c>
      <c r="G6" s="29">
        <f>IF(List1!A114="4) OON",List1!G114,0)</f>
        <v>0</v>
      </c>
      <c r="H6" s="29">
        <f>IF(List1!A114="4) OON",List1!H114,0)</f>
        <v>0</v>
      </c>
      <c r="I6" s="29">
        <f>IF(List1!A114="5) ostatní",List1!G114,0)</f>
        <v>0</v>
      </c>
      <c r="J6" s="29">
        <f>IF(List1!A114="5) ostatní",List1!H114,0)</f>
        <v>0</v>
      </c>
    </row>
    <row r="7" spans="1:10" ht="15.75">
      <c r="A7" s="29">
        <f>IF(List1!A116="1) materiál",List1!G116,0)</f>
        <v>0</v>
      </c>
      <c r="B7" s="29">
        <f>IF(List1!A116="1) materiál",List1!H116,0)</f>
        <v>0</v>
      </c>
      <c r="C7" s="29">
        <f>IF(List1!A116="2) ostatní nákupy",List1!G116,0)</f>
        <v>0</v>
      </c>
      <c r="D7" s="29">
        <f>IF(List1!A116="2) ostatní nákupy",List1!H116,0)</f>
        <v>0</v>
      </c>
      <c r="E7" s="29">
        <f>IF(List1!A116="3) služby",List1!G116,0)</f>
        <v>0</v>
      </c>
      <c r="F7" s="29">
        <f>IF(List1!A116="3) služby",List1!H116,0)</f>
        <v>0</v>
      </c>
      <c r="G7" s="29">
        <f>IF(List1!A116="4) OON",List1!G116,0)</f>
        <v>0</v>
      </c>
      <c r="H7" s="29">
        <f>IF(List1!A116="4) OON",List1!H116,0)</f>
        <v>0</v>
      </c>
      <c r="I7" s="29">
        <f>IF(List1!A116="5) ostatní",List1!G116,0)</f>
        <v>0</v>
      </c>
      <c r="J7" s="29">
        <f>IF(List1!A116="5) ostatní",List1!H116,0)</f>
        <v>0</v>
      </c>
    </row>
    <row r="8" spans="1:10" ht="15.75">
      <c r="A8" s="29">
        <f>IF(List1!A118="1) materiál",List1!G118,0)</f>
        <v>0</v>
      </c>
      <c r="B8" s="29">
        <f>IF(List1!A118="1) materiál",List1!H118,0)</f>
        <v>0</v>
      </c>
      <c r="C8" s="29">
        <f>IF(List1!A118="2) ostatní nákupy",List1!G118,0)</f>
        <v>0</v>
      </c>
      <c r="D8" s="29">
        <f>IF(List1!A118="2) ostatní nákupy",List1!H118,0)</f>
        <v>0</v>
      </c>
      <c r="E8" s="29">
        <f>IF(List1!A118="3) služby",List1!G118,0)</f>
        <v>0</v>
      </c>
      <c r="F8" s="29">
        <f>IF(List1!A118="3) služby",List1!H118,0)</f>
        <v>0</v>
      </c>
      <c r="G8" s="29">
        <f>IF(List1!A118="4) OON",List1!G118,0)</f>
        <v>0</v>
      </c>
      <c r="H8" s="29">
        <f>IF(List1!A118="4) OON",List1!H118,0)</f>
        <v>0</v>
      </c>
      <c r="I8" s="29">
        <f>IF(List1!A118="5) ostatní",List1!G118,0)</f>
        <v>0</v>
      </c>
      <c r="J8" s="29">
        <f>IF(List1!A118="5) ostatní",List1!H118,0)</f>
        <v>0</v>
      </c>
    </row>
    <row r="9" spans="1:10" ht="15.75">
      <c r="A9" s="29">
        <f>IF(List1!A120="1) materiál",List1!G120,0)</f>
        <v>0</v>
      </c>
      <c r="B9" s="29">
        <f>IF(List1!A120="1) materiál",List1!H120,0)</f>
        <v>0</v>
      </c>
      <c r="C9" s="29">
        <f>IF(List1!A120="2) ostatní nákupy",List1!G120,0)</f>
        <v>0</v>
      </c>
      <c r="D9" s="29">
        <f>IF(List1!A120="2) ostatní nákupy",List1!H120,0)</f>
        <v>0</v>
      </c>
      <c r="E9" s="29">
        <f>IF(List1!A120="3) služby",List1!G120,0)</f>
        <v>0</v>
      </c>
      <c r="F9" s="29">
        <f>IF(List1!A120="3) služby",List1!H120,0)</f>
        <v>0</v>
      </c>
      <c r="G9" s="29">
        <f>IF(List1!A120="4) OON",List1!G120,0)</f>
        <v>0</v>
      </c>
      <c r="H9" s="29">
        <f>IF(List1!A120="4) OON",List1!H120,0)</f>
        <v>0</v>
      </c>
      <c r="I9" s="29">
        <f>IF(List1!A120="5) ostatní",List1!G120,0)</f>
        <v>0</v>
      </c>
      <c r="J9" s="29">
        <f>IF(List1!A120="5) ostatní",List1!H120,0)</f>
        <v>0</v>
      </c>
    </row>
    <row r="10" spans="1:10" ht="15.75">
      <c r="A10" s="29">
        <f>IF(List1!A121="1) materiál",List1!G121,0)</f>
        <v>0</v>
      </c>
      <c r="B10" s="29">
        <f>IF(List1!A121="1) materiál",List1!H121,0)</f>
        <v>0</v>
      </c>
      <c r="C10" s="29">
        <f>IF(List1!A121="2) ostatní nákupy",List1!G121,0)</f>
        <v>0</v>
      </c>
      <c r="D10" s="29">
        <f>IF(List1!A121="2) ostatní nákupy",List1!H121,0)</f>
        <v>0</v>
      </c>
      <c r="E10" s="29">
        <f>IF(List1!A121="3) služby",List1!G121,0)</f>
        <v>0</v>
      </c>
      <c r="F10" s="29">
        <f>IF(List1!A121="3) služby",List1!H121,0)</f>
        <v>0</v>
      </c>
      <c r="G10" s="29">
        <f>IF(List1!A121="4) OON",List1!G121,0)</f>
        <v>0</v>
      </c>
      <c r="H10" s="29">
        <f>IF(List1!A121="4) OON",List1!H121,0)</f>
        <v>0</v>
      </c>
      <c r="I10" s="29">
        <f>IF(List1!A121="5) ostatní",List1!G121,0)</f>
        <v>0</v>
      </c>
      <c r="J10" s="29">
        <f>IF(List1!A121="5) ostatní",List1!H121,0)</f>
        <v>0</v>
      </c>
    </row>
    <row r="11" spans="1:10" ht="15.75">
      <c r="A11" s="29">
        <f>IF(List1!A122="1) materiál",List1!G122,0)</f>
        <v>0</v>
      </c>
      <c r="B11" s="29">
        <f>IF(List1!A122="1) materiál",List1!H122,0)</f>
        <v>0</v>
      </c>
      <c r="C11" s="29">
        <f>IF(List1!A122="2) ostatní nákupy",List1!G122,0)</f>
        <v>0</v>
      </c>
      <c r="D11" s="29">
        <f>IF(List1!A122="2) ostatní nákupy",List1!H122,0)</f>
        <v>0</v>
      </c>
      <c r="E11" s="29">
        <f>IF(List1!A122="3) služby",List1!G122,0)</f>
        <v>0</v>
      </c>
      <c r="F11" s="29">
        <f>IF(List1!A122="3) služby",List1!H122,0)</f>
        <v>0</v>
      </c>
      <c r="G11" s="29">
        <f>IF(List1!A122="4) OON",List1!G122,0)</f>
        <v>0</v>
      </c>
      <c r="H11" s="29">
        <f>IF(List1!A122="4) OON",List1!H122,0)</f>
        <v>0</v>
      </c>
      <c r="I11" s="29">
        <f>IF(List1!A122="5) ostatní",List1!G122,0)</f>
        <v>0</v>
      </c>
      <c r="J11" s="29">
        <f>IF(List1!A122="5) ostatní",List1!H122,0)</f>
        <v>0</v>
      </c>
    </row>
    <row r="12" spans="1:10" ht="15.75">
      <c r="A12" s="29">
        <f>IF(List1!A123="1) materiál",List1!G123,0)</f>
        <v>0</v>
      </c>
      <c r="B12" s="29">
        <f>IF(List1!A123="1) materiál",List1!H123,0)</f>
        <v>0</v>
      </c>
      <c r="C12" s="29">
        <f>IF(List1!A123="2) ostatní nákupy",List1!G123,0)</f>
        <v>0</v>
      </c>
      <c r="D12" s="29">
        <f>IF(List1!A123="2) ostatní nákupy",List1!H123,0)</f>
        <v>0</v>
      </c>
      <c r="E12" s="29">
        <f>IF(List1!A123="3) služby",List1!G123,0)</f>
        <v>0</v>
      </c>
      <c r="F12" s="29">
        <f>IF(List1!A123="3) služby",List1!H123,0)</f>
        <v>0</v>
      </c>
      <c r="G12" s="29">
        <f>IF(List1!A123="4) OON",List1!G123,0)</f>
        <v>0</v>
      </c>
      <c r="H12" s="29">
        <f>IF(List1!A123="4) OON",List1!H123,0)</f>
        <v>0</v>
      </c>
      <c r="I12" s="29">
        <f>IF(List1!A123="5) ostatní",List1!G123,0)</f>
        <v>0</v>
      </c>
      <c r="J12" s="29">
        <f>IF(List1!A123="5) ostatní",List1!H123,0)</f>
        <v>0</v>
      </c>
    </row>
    <row r="13" spans="1:10" ht="15.75">
      <c r="A13" s="29">
        <f>IF(List1!A124="1) materiál",List1!G124,0)</f>
        <v>0</v>
      </c>
      <c r="B13" s="29">
        <f>IF(List1!A124="1) materiál",List1!H124,0)</f>
        <v>0</v>
      </c>
      <c r="C13" s="29">
        <f>IF(List1!A124="2) ostatní nákupy",List1!G124,0)</f>
        <v>0</v>
      </c>
      <c r="D13" s="29">
        <f>IF(List1!A124="2) ostatní nákupy",List1!H124,0)</f>
        <v>0</v>
      </c>
      <c r="E13" s="29">
        <f>IF(List1!A124="3) služby",List1!G124,0)</f>
        <v>0</v>
      </c>
      <c r="F13" s="29">
        <f>IF(List1!A124="3) služby",List1!H124,0)</f>
        <v>0</v>
      </c>
      <c r="G13" s="29">
        <f>IF(List1!A124="4) OON",List1!G124,0)</f>
        <v>0</v>
      </c>
      <c r="H13" s="29">
        <f>IF(List1!A124="4) OON",List1!H124,0)</f>
        <v>0</v>
      </c>
      <c r="I13" s="29">
        <f>IF(List1!A124="5) ostatní",List1!G124,0)</f>
        <v>0</v>
      </c>
      <c r="J13" s="29">
        <f>IF(List1!A124="5) ostatní",List1!H124,0)</f>
        <v>0</v>
      </c>
    </row>
    <row r="14" spans="1:10" ht="15.75">
      <c r="A14" s="29">
        <f>IF(List1!A125="1) materiál",List1!G125,0)</f>
        <v>0</v>
      </c>
      <c r="B14" s="29">
        <f>IF(List1!A125="1) materiál",List1!H125,0)</f>
        <v>0</v>
      </c>
      <c r="C14" s="29">
        <f>IF(List1!A125="2) ostatní nákupy",List1!G125,0)</f>
        <v>0</v>
      </c>
      <c r="D14" s="29">
        <f>IF(List1!A125="2) ostatní nákupy",List1!H125,0)</f>
        <v>0</v>
      </c>
      <c r="E14" s="29">
        <f>IF(List1!A125="3) služby",List1!G125,0)</f>
        <v>0</v>
      </c>
      <c r="F14" s="29">
        <f>IF(List1!A125="3) služby",List1!H125,0)</f>
        <v>0</v>
      </c>
      <c r="G14" s="29">
        <f>IF(List1!A125="4) OON",List1!G125,0)</f>
        <v>0</v>
      </c>
      <c r="H14" s="29">
        <f>IF(List1!A125="4) OON",List1!H125,0)</f>
        <v>0</v>
      </c>
      <c r="I14" s="29">
        <f>IF(List1!A125="5) ostatní",List1!G125,0)</f>
        <v>0</v>
      </c>
      <c r="J14" s="29">
        <f>IF(List1!A125="5) ostatní",List1!H125,0)</f>
        <v>0</v>
      </c>
    </row>
    <row r="15" spans="1:10" ht="15.75">
      <c r="A15" s="29">
        <f>IF(List1!A126="1) materiál",List1!G126,0)</f>
        <v>0</v>
      </c>
      <c r="B15" s="29">
        <f>IF(List1!A126="1) materiál",List1!H126,0)</f>
        <v>0</v>
      </c>
      <c r="C15" s="29">
        <f>IF(List1!A126="2) ostatní nákupy",List1!G126,0)</f>
        <v>0</v>
      </c>
      <c r="D15" s="29">
        <f>IF(List1!A126="2) ostatní nákupy",List1!H126,0)</f>
        <v>0</v>
      </c>
      <c r="E15" s="29">
        <f>IF(List1!A126="3) služby",List1!G126,0)</f>
        <v>0</v>
      </c>
      <c r="F15" s="29">
        <f>IF(List1!A126="3) služby",List1!H126,0)</f>
        <v>0</v>
      </c>
      <c r="G15" s="29">
        <f>IF(List1!A126="4) OON",List1!G126,0)</f>
        <v>0</v>
      </c>
      <c r="H15" s="29">
        <f>IF(List1!A126="4) OON",List1!H126,0)</f>
        <v>0</v>
      </c>
      <c r="I15" s="29">
        <f>IF(List1!A126="5) ostatní",List1!G126,0)</f>
        <v>0</v>
      </c>
      <c r="J15" s="29">
        <f>IF(List1!A126="5) ostatní",List1!H126,0)</f>
        <v>0</v>
      </c>
    </row>
    <row r="16" spans="1:10" ht="15.75">
      <c r="A16" s="29">
        <f>IF(List1!A127="1) materiál",List1!G127,0)</f>
        <v>0</v>
      </c>
      <c r="B16" s="29">
        <f>IF(List1!A127="1) materiál",List1!H127,0)</f>
        <v>0</v>
      </c>
      <c r="C16" s="29">
        <f>IF(List1!A127="2) ostatní nákupy",List1!G127,0)</f>
        <v>0</v>
      </c>
      <c r="D16" s="29">
        <f>IF(List1!A127="2) ostatní nákupy",List1!H127,0)</f>
        <v>0</v>
      </c>
      <c r="E16" s="29">
        <f>IF(List1!A127="3) služby",List1!G127,0)</f>
        <v>0</v>
      </c>
      <c r="F16" s="29">
        <f>IF(List1!A127="3) služby",List1!H127,0)</f>
        <v>0</v>
      </c>
      <c r="G16" s="29">
        <f>IF(List1!A127="4) OON",List1!G127,0)</f>
        <v>0</v>
      </c>
      <c r="H16" s="29">
        <f>IF(List1!A127="4) OON",List1!H127,0)</f>
        <v>0</v>
      </c>
      <c r="I16" s="29">
        <f>IF(List1!A127="5) ostatní",List1!G127,0)</f>
        <v>0</v>
      </c>
      <c r="J16" s="29">
        <f>IF(List1!A127="5) ostatní",List1!H127,0)</f>
        <v>0</v>
      </c>
    </row>
    <row r="17" spans="1:10" ht="15.75">
      <c r="A17" s="29">
        <f>IF(List1!A128="1) materiál",List1!G128,0)</f>
        <v>0</v>
      </c>
      <c r="B17" s="29">
        <f>IF(List1!A128="1) materiál",List1!H128,0)</f>
        <v>0</v>
      </c>
      <c r="C17" s="29">
        <f>IF(List1!A128="2) ostatní nákupy",List1!G128,0)</f>
        <v>0</v>
      </c>
      <c r="D17" s="29">
        <f>IF(List1!A128="2) ostatní nákupy",List1!H128,0)</f>
        <v>0</v>
      </c>
      <c r="E17" s="29">
        <f>IF(List1!A128="3) služby",List1!G128,0)</f>
        <v>0</v>
      </c>
      <c r="F17" s="29">
        <f>IF(List1!A128="3) služby",List1!H128,0)</f>
        <v>0</v>
      </c>
      <c r="G17" s="29">
        <f>IF(List1!A128="4) OON",List1!G128,0)</f>
        <v>0</v>
      </c>
      <c r="H17" s="29">
        <f>IF(List1!A128="4) OON",List1!H128,0)</f>
        <v>0</v>
      </c>
      <c r="I17" s="29">
        <f>IF(List1!A128="5) ostatní",List1!G128,0)</f>
        <v>0</v>
      </c>
      <c r="J17" s="29">
        <f>IF(List1!A128="5) ostatní",List1!H128,0)</f>
        <v>0</v>
      </c>
    </row>
    <row r="18" spans="1:10" ht="15.75">
      <c r="A18" s="29">
        <f>IF(List1!A129="1) materiál",List1!G129,0)</f>
        <v>0</v>
      </c>
      <c r="B18" s="29">
        <f>IF(List1!A129="1) materiál",List1!H129,0)</f>
        <v>0</v>
      </c>
      <c r="C18" s="29">
        <f>IF(List1!A129="2) ostatní nákupy",List1!G129,0)</f>
        <v>0</v>
      </c>
      <c r="D18" s="29">
        <f>IF(List1!A129="2) ostatní nákupy",List1!H129,0)</f>
        <v>0</v>
      </c>
      <c r="E18" s="29">
        <f>IF(List1!A129="3) služby",List1!G129,0)</f>
        <v>0</v>
      </c>
      <c r="F18" s="29">
        <f>IF(List1!A129="3) služby",List1!H129,0)</f>
        <v>0</v>
      </c>
      <c r="G18" s="29">
        <f>IF(List1!A129="4) OON",List1!G129,0)</f>
        <v>0</v>
      </c>
      <c r="H18" s="29">
        <f>IF(List1!A129="4) OON",List1!H129,0)</f>
        <v>0</v>
      </c>
      <c r="I18" s="29">
        <f>IF(List1!A129="5) ostatní",List1!G129,0)</f>
        <v>0</v>
      </c>
      <c r="J18" s="29">
        <f>IF(List1!A129="5) ostatní",List1!H129,0)</f>
        <v>0</v>
      </c>
    </row>
    <row r="19" spans="1:10" ht="15.75">
      <c r="A19" s="29">
        <f>IF(List1!A130="1) materiál",List1!G130,0)</f>
        <v>0</v>
      </c>
      <c r="B19" s="29">
        <f>IF(List1!A130="1) materiál",List1!H130,0)</f>
        <v>0</v>
      </c>
      <c r="C19" s="29">
        <f>IF(List1!A130="2) ostatní nákupy",List1!G130,0)</f>
        <v>0</v>
      </c>
      <c r="D19" s="29">
        <f>IF(List1!A130="2) ostatní nákupy",List1!H130,0)</f>
        <v>0</v>
      </c>
      <c r="E19" s="29">
        <f>IF(List1!A130="3) služby",List1!G130,0)</f>
        <v>0</v>
      </c>
      <c r="F19" s="29">
        <f>IF(List1!A130="3) služby",List1!H130,0)</f>
        <v>0</v>
      </c>
      <c r="G19" s="29">
        <f>IF(List1!A130="4) OON",List1!G130,0)</f>
        <v>0</v>
      </c>
      <c r="H19" s="29">
        <f>IF(List1!A130="4) OON",List1!H130,0)</f>
        <v>0</v>
      </c>
      <c r="I19" s="29">
        <f>IF(List1!A130="5) ostatní",List1!G130,0)</f>
        <v>0</v>
      </c>
      <c r="J19" s="29">
        <f>IF(List1!A130="5) ostatní",List1!H130,0)</f>
        <v>0</v>
      </c>
    </row>
    <row r="20" spans="1:10" ht="15.75">
      <c r="A20" s="29">
        <f>IF(List1!A131="1) materiál",List1!G131,0)</f>
        <v>0</v>
      </c>
      <c r="B20" s="29">
        <f>IF(List1!A131="1) materiál",List1!H131,0)</f>
        <v>0</v>
      </c>
      <c r="C20" s="29">
        <f>IF(List1!A131="2) ostatní nákupy",List1!G131,0)</f>
        <v>0</v>
      </c>
      <c r="D20" s="29">
        <f>IF(List1!A131="2) ostatní nákupy",List1!H131,0)</f>
        <v>0</v>
      </c>
      <c r="E20" s="29">
        <f>IF(List1!A131="3) služby",List1!G131,0)</f>
        <v>0</v>
      </c>
      <c r="F20" s="29">
        <f>IF(List1!A131="3) služby",List1!H131,0)</f>
        <v>0</v>
      </c>
      <c r="G20" s="29">
        <f>IF(List1!A131="4) OON",List1!G131,0)</f>
        <v>0</v>
      </c>
      <c r="H20" s="29">
        <f>IF(List1!A131="4) OON",List1!H131,0)</f>
        <v>0</v>
      </c>
      <c r="I20" s="29">
        <f>IF(List1!A131="5) ostatní",List1!G131,0)</f>
        <v>0</v>
      </c>
      <c r="J20" s="29">
        <f>IF(List1!A131="5) ostatní",List1!H131,0)</f>
        <v>0</v>
      </c>
    </row>
    <row r="21" spans="1:10" ht="15.75">
      <c r="A21" s="29">
        <f>IF(List1!A132="1) materiál",List1!G132,0)</f>
        <v>0</v>
      </c>
      <c r="B21" s="29">
        <f>IF(List1!A132="1) materiál",List1!H132,0)</f>
        <v>0</v>
      </c>
      <c r="C21" s="29">
        <f>IF(List1!A132="2) ostatní nákupy",List1!G132,0)</f>
        <v>0</v>
      </c>
      <c r="D21" s="29">
        <f>IF(List1!A132="2) ostatní nákupy",List1!H132,0)</f>
        <v>0</v>
      </c>
      <c r="E21" s="29">
        <f>IF(List1!A132="3) služby",List1!G132,0)</f>
        <v>0</v>
      </c>
      <c r="F21" s="29">
        <f>IF(List1!A132="3) služby",List1!H132,0)</f>
        <v>0</v>
      </c>
      <c r="G21" s="29">
        <f>IF(List1!A132="4) OON",List1!G132,0)</f>
        <v>0</v>
      </c>
      <c r="H21" s="29">
        <f>IF(List1!A132="4) OON",List1!H132,0)</f>
        <v>0</v>
      </c>
      <c r="I21" s="29">
        <f>IF(List1!A132="5) ostatní",List1!G132,0)</f>
        <v>0</v>
      </c>
      <c r="J21" s="29">
        <f>IF(List1!A132="5) ostatní",List1!H132,0)</f>
        <v>0</v>
      </c>
    </row>
    <row r="22" spans="1:10" ht="15.75">
      <c r="A22" s="29">
        <f>IF(List1!A133="1) materiál",List1!G133,0)</f>
        <v>0</v>
      </c>
      <c r="B22" s="29">
        <f>IF(List1!A133="1) materiál",List1!H133,0)</f>
        <v>0</v>
      </c>
      <c r="C22" s="29">
        <f>IF(List1!A133="2) ostatní nákupy",List1!G133,0)</f>
        <v>0</v>
      </c>
      <c r="D22" s="29">
        <f>IF(List1!A133="2) ostatní nákupy",List1!H133,0)</f>
        <v>0</v>
      </c>
      <c r="E22" s="29">
        <f>IF(List1!A133="3) služby",List1!G133,0)</f>
        <v>0</v>
      </c>
      <c r="F22" s="29">
        <f>IF(List1!A133="3) služby",List1!H133,0)</f>
        <v>0</v>
      </c>
      <c r="G22" s="29">
        <f>IF(List1!A133="4) OON",List1!G133,0)</f>
        <v>0</v>
      </c>
      <c r="H22" s="29">
        <f>IF(List1!A133="4) OON",List1!H133,0)</f>
        <v>0</v>
      </c>
      <c r="I22" s="29">
        <f>IF(List1!A133="5) ostatní",List1!G133,0)</f>
        <v>0</v>
      </c>
      <c r="J22" s="29">
        <f>IF(List1!A133="5) ostatní",List1!H133,0)</f>
        <v>0</v>
      </c>
    </row>
    <row r="23" spans="1:10" ht="15.75">
      <c r="A23" s="29">
        <f>IF(List1!A134="1) materiál",List1!G134,0)</f>
        <v>0</v>
      </c>
      <c r="B23" s="29">
        <f>IF(List1!A134="1) materiál",List1!H134,0)</f>
        <v>0</v>
      </c>
      <c r="C23" s="29">
        <f>IF(List1!A134="2) ostatní nákupy",List1!G134,0)</f>
        <v>0</v>
      </c>
      <c r="D23" s="29">
        <f>IF(List1!A134="2) ostatní nákupy",List1!H134,0)</f>
        <v>0</v>
      </c>
      <c r="E23" s="29">
        <f>IF(List1!A134="3) služby",List1!G134,0)</f>
        <v>0</v>
      </c>
      <c r="F23" s="29">
        <f>IF(List1!A134="3) služby",List1!H134,0)</f>
        <v>0</v>
      </c>
      <c r="G23" s="29">
        <f>IF(List1!A134="4) OON",List1!G134,0)</f>
        <v>0</v>
      </c>
      <c r="H23" s="29">
        <f>IF(List1!A134="4) OON",List1!H134,0)</f>
        <v>0</v>
      </c>
      <c r="I23" s="29">
        <f>IF(List1!A134="5) ostatní",List1!G134,0)</f>
        <v>0</v>
      </c>
      <c r="J23" s="29">
        <f>IF(List1!A134="5) ostatní",List1!H134,0)</f>
        <v>0</v>
      </c>
    </row>
    <row r="24" spans="1:10" ht="15.75">
      <c r="A24" s="29">
        <f>IF(List1!A135="1) materiál",List1!G135,0)</f>
        <v>0</v>
      </c>
      <c r="B24" s="29">
        <f>IF(List1!A135="1) materiál",List1!H135,0)</f>
        <v>0</v>
      </c>
      <c r="C24" s="29">
        <f>IF(List1!A135="2) ostatní nákupy",List1!G135,0)</f>
        <v>0</v>
      </c>
      <c r="D24" s="29">
        <f>IF(List1!A135="2) ostatní nákupy",List1!H135,0)</f>
        <v>0</v>
      </c>
      <c r="E24" s="29">
        <f>IF(List1!A135="3) služby",List1!G135,0)</f>
        <v>0</v>
      </c>
      <c r="F24" s="29">
        <f>IF(List1!A135="3) služby",List1!H135,0)</f>
        <v>0</v>
      </c>
      <c r="G24" s="29">
        <f>IF(List1!A135="4) OON",List1!G135,0)</f>
        <v>0</v>
      </c>
      <c r="H24" s="29">
        <f>IF(List1!A135="4) OON",List1!H135,0)</f>
        <v>0</v>
      </c>
      <c r="I24" s="29">
        <f>IF(List1!A135="5) ostatní",List1!G135,0)</f>
        <v>0</v>
      </c>
      <c r="J24" s="29">
        <f>IF(List1!A135="5) ostatní",List1!H135,0)</f>
        <v>0</v>
      </c>
    </row>
    <row r="25" spans="1:10" ht="15.75">
      <c r="A25" s="29">
        <f>IF(List1!A136="1) materiál",List1!G136,0)</f>
        <v>0</v>
      </c>
      <c r="B25" s="29">
        <f>IF(List1!A136="1) materiál",List1!H136,0)</f>
        <v>0</v>
      </c>
      <c r="C25" s="29">
        <f>IF(List1!A136="2) ostatní nákupy",List1!G136,0)</f>
        <v>0</v>
      </c>
      <c r="D25" s="29">
        <f>IF(List1!A136="2) ostatní nákupy",List1!H136,0)</f>
        <v>0</v>
      </c>
      <c r="E25" s="29">
        <f>IF(List1!A136="3) služby",List1!G136,0)</f>
        <v>0</v>
      </c>
      <c r="F25" s="29">
        <f>IF(List1!A136="3) služby",List1!H136,0)</f>
        <v>0</v>
      </c>
      <c r="G25" s="29">
        <f>IF(List1!A136="4) OON",List1!G136,0)</f>
        <v>0</v>
      </c>
      <c r="H25" s="29">
        <f>IF(List1!A136="4) OON",List1!H136,0)</f>
        <v>0</v>
      </c>
      <c r="I25" s="29">
        <f>IF(List1!A136="5) ostatní",List1!G136,0)</f>
        <v>0</v>
      </c>
      <c r="J25" s="29">
        <f>IF(List1!A136="5) ostatní",List1!H136,0)</f>
        <v>0</v>
      </c>
    </row>
    <row r="26" spans="1:10" ht="15.75">
      <c r="A26" s="29">
        <f>IF(List1!A137="1) materiál",List1!G137,0)</f>
        <v>0</v>
      </c>
      <c r="B26" s="29">
        <f>IF(List1!A137="1) materiál",List1!H137,0)</f>
        <v>0</v>
      </c>
      <c r="C26" s="29">
        <f>IF(List1!A137="2) ostatní nákupy",List1!G137,0)</f>
        <v>0</v>
      </c>
      <c r="D26" s="29">
        <f>IF(List1!A137="2) ostatní nákupy",List1!H137,0)</f>
        <v>0</v>
      </c>
      <c r="E26" s="29">
        <f>IF(List1!A137="3) služby",List1!G137,0)</f>
        <v>0</v>
      </c>
      <c r="F26" s="29">
        <f>IF(List1!A137="3) služby",List1!H137,0)</f>
        <v>0</v>
      </c>
      <c r="G26" s="29">
        <f>IF(List1!A137="4) OON",List1!G137,0)</f>
        <v>0</v>
      </c>
      <c r="H26" s="29">
        <f>IF(List1!A137="4) OON",List1!H137,0)</f>
        <v>0</v>
      </c>
      <c r="I26" s="29">
        <f>IF(List1!A137="5) ostatní",List1!G137,0)</f>
        <v>0</v>
      </c>
      <c r="J26" s="29">
        <f>IF(List1!A137="5) ostatní",List1!H137,0)</f>
        <v>0</v>
      </c>
    </row>
    <row r="27" spans="1:10" ht="15.75">
      <c r="A27" s="29">
        <f>IF(List1!A138="1) materiál",List1!G138,0)</f>
        <v>0</v>
      </c>
      <c r="B27" s="29">
        <f>IF(List1!A138="1) materiál",List1!H138,0)</f>
        <v>0</v>
      </c>
      <c r="C27" s="29">
        <f>IF(List1!A138="2) ostatní nákupy",List1!G138,0)</f>
        <v>0</v>
      </c>
      <c r="D27" s="29">
        <f>IF(List1!A138="2) ostatní nákupy",List1!H138,0)</f>
        <v>0</v>
      </c>
      <c r="E27" s="29">
        <f>IF(List1!A138="3) služby",List1!G138,0)</f>
        <v>0</v>
      </c>
      <c r="F27" s="29">
        <f>IF(List1!A138="3) služby",List1!H138,0)</f>
        <v>0</v>
      </c>
      <c r="G27" s="29">
        <f>IF(List1!A138="4) OON",List1!G138,0)</f>
        <v>0</v>
      </c>
      <c r="H27" s="29">
        <f>IF(List1!A138="4) OON",List1!H138,0)</f>
        <v>0</v>
      </c>
      <c r="I27" s="29">
        <f>IF(List1!A138="5) ostatní",List1!G138,0)</f>
        <v>0</v>
      </c>
      <c r="J27" s="29">
        <f>IF(List1!A138="5) ostatní",List1!H138,0)</f>
        <v>0</v>
      </c>
    </row>
    <row r="28" spans="1:10" ht="15.75">
      <c r="A28" s="29">
        <f>IF(List1!A139="1) materiál",List1!G139,0)</f>
        <v>0</v>
      </c>
      <c r="B28" s="29">
        <f>IF(List1!A139="1) materiál",List1!H139,0)</f>
        <v>0</v>
      </c>
      <c r="C28" s="29">
        <f>IF(List1!A139="2) ostatní nákupy",List1!G139,0)</f>
        <v>0</v>
      </c>
      <c r="D28" s="29">
        <f>IF(List1!A139="2) ostatní nákupy",List1!H139,0)</f>
        <v>0</v>
      </c>
      <c r="E28" s="29">
        <f>IF(List1!A139="3) služby",List1!G139,0)</f>
        <v>0</v>
      </c>
      <c r="F28" s="29">
        <f>IF(List1!A139="3) služby",List1!H139,0)</f>
        <v>0</v>
      </c>
      <c r="G28" s="29">
        <f>IF(List1!A139="4) OON",List1!G139,0)</f>
        <v>0</v>
      </c>
      <c r="H28" s="29">
        <f>IF(List1!A139="4) OON",List1!H139,0)</f>
        <v>0</v>
      </c>
      <c r="I28" s="29">
        <f>IF(List1!A139="5) ostatní",List1!G139,0)</f>
        <v>0</v>
      </c>
      <c r="J28" s="29">
        <f>IF(List1!A139="5) ostatní",List1!H139,0)</f>
        <v>0</v>
      </c>
    </row>
    <row r="29" spans="1:10" ht="15.75">
      <c r="A29" s="29">
        <f>IF(List1!A140="1) materiál",List1!G140,0)</f>
        <v>0</v>
      </c>
      <c r="B29" s="29">
        <f>IF(List1!A140="1) materiál",List1!H140,0)</f>
        <v>0</v>
      </c>
      <c r="C29" s="29">
        <f>IF(List1!A140="2) ostatní nákupy",List1!G140,0)</f>
        <v>0</v>
      </c>
      <c r="D29" s="29">
        <f>IF(List1!A140="2) ostatní nákupy",List1!H140,0)</f>
        <v>0</v>
      </c>
      <c r="E29" s="29">
        <f>IF(List1!A140="3) služby",List1!G140,0)</f>
        <v>0</v>
      </c>
      <c r="F29" s="29">
        <f>IF(List1!A140="3) služby",List1!H140,0)</f>
        <v>0</v>
      </c>
      <c r="G29" s="29">
        <f>IF(List1!A140="4) OON",List1!G140,0)</f>
        <v>0</v>
      </c>
      <c r="H29" s="29">
        <f>IF(List1!A140="4) OON",List1!H140,0)</f>
        <v>0</v>
      </c>
      <c r="I29" s="29">
        <f>IF(List1!A140="5) ostatní",List1!G140,0)</f>
        <v>0</v>
      </c>
      <c r="J29" s="29">
        <f>IF(List1!A140="5) ostatní",List1!H140,0)</f>
        <v>0</v>
      </c>
    </row>
    <row r="30" spans="1:10" ht="15.75">
      <c r="A30" s="29">
        <f>IF(List1!A141="1) materiál",List1!G141,0)</f>
        <v>0</v>
      </c>
      <c r="B30" s="29">
        <f>IF(List1!A141="1) materiál",List1!H141,0)</f>
        <v>0</v>
      </c>
      <c r="C30" s="29">
        <f>IF(List1!A141="2) ostatní nákupy",List1!G141,0)</f>
        <v>0</v>
      </c>
      <c r="D30" s="29">
        <f>IF(List1!A141="2) ostatní nákupy",List1!H141,0)</f>
        <v>0</v>
      </c>
      <c r="E30" s="29">
        <f>IF(List1!A141="3) služby",List1!G141,0)</f>
        <v>0</v>
      </c>
      <c r="F30" s="29">
        <f>IF(List1!A141="3) služby",List1!H141,0)</f>
        <v>0</v>
      </c>
      <c r="G30" s="29">
        <f>IF(List1!A141="4) OON",List1!G141,0)</f>
        <v>0</v>
      </c>
      <c r="H30" s="29">
        <f>IF(List1!A141="4) OON",List1!H141,0)</f>
        <v>0</v>
      </c>
      <c r="I30" s="29">
        <f>IF(List1!A141="5) ostatní",List1!G141,0)</f>
        <v>0</v>
      </c>
      <c r="J30" s="29">
        <f>IF(List1!A141="5) ostatní",List1!H141,0)</f>
        <v>0</v>
      </c>
    </row>
    <row r="31" spans="1:10" ht="15.75">
      <c r="A31" s="29">
        <f>IF(List1!A142="1) materiál",List1!G142,0)</f>
        <v>0</v>
      </c>
      <c r="B31" s="29">
        <f>IF(List1!A142="1) materiál",List1!H142,0)</f>
        <v>0</v>
      </c>
      <c r="C31" s="29">
        <f>IF(List1!A142="2) ostatní nákupy",List1!G142,0)</f>
        <v>0</v>
      </c>
      <c r="D31" s="29">
        <f>IF(List1!A142="2) ostatní nákupy",List1!H142,0)</f>
        <v>0</v>
      </c>
      <c r="E31" s="29">
        <f>IF(List1!A142="3) služby",List1!G142,0)</f>
        <v>0</v>
      </c>
      <c r="F31" s="29">
        <f>IF(List1!A142="3) služby",List1!H142,0)</f>
        <v>0</v>
      </c>
      <c r="G31" s="29">
        <f>IF(List1!A142="4) OON",List1!G142,0)</f>
        <v>0</v>
      </c>
      <c r="H31" s="29">
        <f>IF(List1!A142="4) OON",List1!H142,0)</f>
        <v>0</v>
      </c>
      <c r="I31" s="29">
        <f>IF(List1!A142="5) ostatní",List1!G142,0)</f>
        <v>0</v>
      </c>
      <c r="J31" s="29">
        <f>IF(List1!A142="5) ostatní",List1!H142,0)</f>
        <v>0</v>
      </c>
    </row>
    <row r="32" spans="1:10" s="30" customFormat="1" ht="15.75">
      <c r="A32" s="30">
        <f aca="true" t="shared" si="0" ref="A32:J32">SUM(A3:A31)</f>
        <v>0</v>
      </c>
      <c r="B32" s="31">
        <f t="shared" si="0"/>
        <v>0</v>
      </c>
      <c r="C32" s="30">
        <f t="shared" si="0"/>
        <v>0</v>
      </c>
      <c r="D32" s="31">
        <f t="shared" si="0"/>
        <v>0</v>
      </c>
      <c r="E32" s="30">
        <f t="shared" si="0"/>
        <v>0</v>
      </c>
      <c r="F32" s="31">
        <f t="shared" si="0"/>
        <v>0</v>
      </c>
      <c r="G32" s="30">
        <f t="shared" si="0"/>
        <v>0</v>
      </c>
      <c r="H32" s="31">
        <f t="shared" si="0"/>
        <v>0</v>
      </c>
      <c r="I32" s="30">
        <f t="shared" si="0"/>
        <v>0</v>
      </c>
      <c r="J32" s="31">
        <f t="shared" si="0"/>
        <v>0</v>
      </c>
    </row>
  </sheetData>
  <sheetProtection password="DF3A" sheet="1" objects="1" scenarios="1" selectLockedCells="1"/>
  <mergeCells count="5">
    <mergeCell ref="I1:J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michal.fojtik</cp:lastModifiedBy>
  <cp:lastPrinted>2012-10-29T14:19:17Z</cp:lastPrinted>
  <dcterms:modified xsi:type="dcterms:W3CDTF">2012-11-30T13:14:55Z</dcterms:modified>
  <cp:category/>
  <cp:version/>
  <cp:contentType/>
  <cp:contentStatus/>
</cp:coreProperties>
</file>